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legation Oversight\DOA (MMA)\2019-2020 DOA\2020 DOA Tools\Medi-Cal\"/>
    </mc:Choice>
  </mc:AlternateContent>
  <xr:revisionPtr revIDLastSave="0" documentId="13_ncr:1_{E8D21B5D-A9E4-47FA-B3EE-8CC95ECAA2A6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QI 2020 DOA" sheetId="9" r:id="rId1"/>
    <sheet name="UM 2020 DOA" sheetId="8" r:id="rId2"/>
    <sheet name="CM 2020 DOA " sheetId="10" r:id="rId3"/>
  </sheets>
  <definedNames>
    <definedName name="_xlnm.Print_Area" localSheetId="2">'CM 2020 DOA '!$A$1:$P$206</definedName>
    <definedName name="_xlnm.Print_Area" localSheetId="0">'QI 2020 DOA'!$A$1:$P$58</definedName>
    <definedName name="_xlnm.Print_Area" localSheetId="1">'UM 2020 DOA'!$A$1:$Q$155</definedName>
    <definedName name="QM">#REF!</definedName>
    <definedName name="yesno" localSheetId="2">'CM 2020 DOA '!$J$17:$J$18</definedName>
    <definedName name="yesno" localSheetId="0">'QI 2020 DOA'!$H$18:$H$19</definedName>
    <definedName name="yesno" localSheetId="1">'UM 2020 DOA'!$H$25:$H$26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5" i="8" l="1"/>
  <c r="E166" i="8" s="1"/>
  <c r="D165" i="8"/>
  <c r="D166" i="8" s="1"/>
  <c r="O165" i="8" l="1"/>
  <c r="C12" i="10"/>
  <c r="C13" i="10"/>
  <c r="C14" i="10" s="1"/>
  <c r="O14" i="10" s="1"/>
  <c r="D13" i="10"/>
  <c r="F13" i="10" s="1"/>
  <c r="E13" i="10"/>
  <c r="O13" i="10"/>
  <c r="C23" i="10"/>
  <c r="C24" i="10"/>
  <c r="C25" i="10" s="1"/>
  <c r="O25" i="10" s="1"/>
  <c r="D24" i="10"/>
  <c r="E24" i="10"/>
  <c r="F24" i="10"/>
  <c r="O24" i="10"/>
  <c r="D25" i="10"/>
  <c r="I37" i="10"/>
  <c r="K37" i="10" s="1"/>
  <c r="C38" i="10"/>
  <c r="D40" i="10" s="1"/>
  <c r="C39" i="10"/>
  <c r="C40" i="10" s="1"/>
  <c r="O40" i="10" s="1"/>
  <c r="D39" i="10"/>
  <c r="E39" i="10"/>
  <c r="F39" i="10"/>
  <c r="O39" i="10"/>
  <c r="I51" i="10"/>
  <c r="L51" i="10" s="1"/>
  <c r="C52" i="10"/>
  <c r="C53" i="10"/>
  <c r="C54" i="10" s="1"/>
  <c r="O54" i="10" s="1"/>
  <c r="D53" i="10"/>
  <c r="D54" i="10" s="1"/>
  <c r="E53" i="10"/>
  <c r="O53" i="10"/>
  <c r="C70" i="10"/>
  <c r="F71" i="10" s="1"/>
  <c r="C71" i="10"/>
  <c r="C72" i="10" s="1"/>
  <c r="O72" i="10" s="1"/>
  <c r="D71" i="10"/>
  <c r="E71" i="10"/>
  <c r="O71" i="10"/>
  <c r="I78" i="10"/>
  <c r="K78" i="10" s="1"/>
  <c r="C79" i="10"/>
  <c r="D81" i="10" s="1"/>
  <c r="C80" i="10"/>
  <c r="C81" i="10" s="1"/>
  <c r="O81" i="10" s="1"/>
  <c r="D80" i="10"/>
  <c r="E80" i="10"/>
  <c r="F80" i="10"/>
  <c r="O80" i="10"/>
  <c r="C109" i="10"/>
  <c r="C111" i="10" s="1"/>
  <c r="O111" i="10" s="1"/>
  <c r="C110" i="10"/>
  <c r="D110" i="10"/>
  <c r="O110" i="10" s="1"/>
  <c r="E110" i="10"/>
  <c r="F110" i="10"/>
  <c r="D111" i="10"/>
  <c r="C134" i="10"/>
  <c r="C135" i="10"/>
  <c r="D135" i="10"/>
  <c r="D136" i="10" s="1"/>
  <c r="E135" i="10"/>
  <c r="C136" i="10"/>
  <c r="O136" i="10" s="1"/>
  <c r="C152" i="10"/>
  <c r="C153" i="10"/>
  <c r="C154" i="10" s="1"/>
  <c r="O154" i="10" s="1"/>
  <c r="D153" i="10"/>
  <c r="D154" i="10" s="1"/>
  <c r="E153" i="10"/>
  <c r="O153" i="10"/>
  <c r="C174" i="10"/>
  <c r="F175" i="10" s="1"/>
  <c r="C175" i="10"/>
  <c r="C176" i="10" s="1"/>
  <c r="O176" i="10" s="1"/>
  <c r="D175" i="10"/>
  <c r="E175" i="10"/>
  <c r="O175" i="10"/>
  <c r="C183" i="10"/>
  <c r="C185" i="10" s="1"/>
  <c r="C184" i="10"/>
  <c r="D184" i="10"/>
  <c r="O184" i="10" s="1"/>
  <c r="E184" i="10"/>
  <c r="F184" i="10"/>
  <c r="D185" i="10"/>
  <c r="O185" i="10" s="1"/>
  <c r="C195" i="10"/>
  <c r="C196" i="10"/>
  <c r="D196" i="10"/>
  <c r="D197" i="10" s="1"/>
  <c r="O197" i="10" s="1"/>
  <c r="E196" i="10"/>
  <c r="C197" i="10"/>
  <c r="G203" i="10" l="1"/>
  <c r="O196" i="10"/>
  <c r="D176" i="10"/>
  <c r="F153" i="10"/>
  <c r="O135" i="10"/>
  <c r="L78" i="10"/>
  <c r="D72" i="10"/>
  <c r="F53" i="10"/>
  <c r="L37" i="10"/>
  <c r="F196" i="10"/>
  <c r="F135" i="10"/>
  <c r="D14" i="10"/>
  <c r="E57" i="9"/>
  <c r="E58" i="9" s="1"/>
  <c r="D57" i="9"/>
  <c r="D58" i="9" s="1"/>
  <c r="C56" i="9"/>
  <c r="E50" i="9"/>
  <c r="E51" i="9" s="1"/>
  <c r="D50" i="9"/>
  <c r="O50" i="9" s="1"/>
  <c r="C49" i="9"/>
  <c r="E43" i="9"/>
  <c r="E42" i="9"/>
  <c r="D42" i="9"/>
  <c r="D43" i="9" s="1"/>
  <c r="C41" i="9"/>
  <c r="E32" i="9"/>
  <c r="E33" i="9" s="1"/>
  <c r="D32" i="9"/>
  <c r="D33" i="9" s="1"/>
  <c r="C31" i="9"/>
  <c r="E25" i="9"/>
  <c r="E24" i="9"/>
  <c r="D24" i="9"/>
  <c r="D25" i="9" s="1"/>
  <c r="C23" i="9"/>
  <c r="E16" i="9"/>
  <c r="O15" i="9"/>
  <c r="E15" i="9"/>
  <c r="D15" i="9"/>
  <c r="D16" i="9" s="1"/>
  <c r="C14" i="9"/>
  <c r="P3" i="9"/>
  <c r="O32" i="9" l="1"/>
  <c r="D51" i="9"/>
  <c r="O24" i="9"/>
  <c r="O42" i="9"/>
  <c r="O57" i="9"/>
  <c r="E152" i="8" l="1"/>
  <c r="D152" i="8"/>
  <c r="C152" i="8"/>
  <c r="C151" i="8"/>
  <c r="D153" i="8" s="1"/>
  <c r="E142" i="8"/>
  <c r="D142" i="8"/>
  <c r="C142" i="8"/>
  <c r="C141" i="8"/>
  <c r="E143" i="8" s="1"/>
  <c r="E132" i="8"/>
  <c r="E133" i="8" s="1"/>
  <c r="D132" i="8"/>
  <c r="D133" i="8" s="1"/>
  <c r="O132" i="8" s="1"/>
  <c r="C132" i="8"/>
  <c r="C131" i="8"/>
  <c r="E123" i="8"/>
  <c r="D123" i="8"/>
  <c r="C123" i="8"/>
  <c r="C122" i="8"/>
  <c r="E116" i="8"/>
  <c r="E117" i="8" s="1"/>
  <c r="D116" i="8"/>
  <c r="C116" i="8"/>
  <c r="C115" i="8"/>
  <c r="D117" i="8" s="1"/>
  <c r="E107" i="8"/>
  <c r="D107" i="8"/>
  <c r="C107" i="8"/>
  <c r="C106" i="8"/>
  <c r="E108" i="8" s="1"/>
  <c r="E100" i="8"/>
  <c r="E101" i="8" s="1"/>
  <c r="D100" i="8"/>
  <c r="D101" i="8" s="1"/>
  <c r="O100" i="8" s="1"/>
  <c r="C100" i="8"/>
  <c r="C99" i="8"/>
  <c r="E89" i="8"/>
  <c r="D89" i="8"/>
  <c r="C89" i="8"/>
  <c r="C88" i="8"/>
  <c r="E82" i="8"/>
  <c r="D82" i="8"/>
  <c r="C82" i="8"/>
  <c r="C81" i="8"/>
  <c r="E75" i="8"/>
  <c r="E76" i="8" s="1"/>
  <c r="D75" i="8"/>
  <c r="C75" i="8"/>
  <c r="C74" i="8"/>
  <c r="E68" i="8"/>
  <c r="E67" i="8"/>
  <c r="D67" i="8"/>
  <c r="D68" i="8" s="1"/>
  <c r="O67" i="8" s="1"/>
  <c r="C67" i="8"/>
  <c r="C66" i="8"/>
  <c r="E58" i="8"/>
  <c r="D58" i="8"/>
  <c r="C58" i="8"/>
  <c r="C57" i="8"/>
  <c r="E59" i="8" s="1"/>
  <c r="E46" i="8"/>
  <c r="D46" i="8"/>
  <c r="C46" i="8"/>
  <c r="C45" i="8"/>
  <c r="D47" i="8" s="1"/>
  <c r="E39" i="8"/>
  <c r="D39" i="8"/>
  <c r="D40" i="8" s="1"/>
  <c r="C39" i="8"/>
  <c r="C38" i="8"/>
  <c r="E40" i="8" s="1"/>
  <c r="E32" i="8"/>
  <c r="E33" i="8" s="1"/>
  <c r="D32" i="8"/>
  <c r="C32" i="8"/>
  <c r="C31" i="8"/>
  <c r="D33" i="8" s="1"/>
  <c r="E20" i="8"/>
  <c r="D20" i="8"/>
  <c r="C20" i="8"/>
  <c r="C19" i="8"/>
  <c r="D21" i="8" s="1"/>
  <c r="E14" i="8"/>
  <c r="D14" i="8"/>
  <c r="C14" i="8"/>
  <c r="C13" i="8"/>
  <c r="D15" i="8" s="1"/>
  <c r="O32" i="8" l="1"/>
  <c r="O39" i="8"/>
  <c r="E83" i="8"/>
  <c r="E124" i="8"/>
  <c r="D143" i="8"/>
  <c r="O142" i="8" s="1"/>
  <c r="E47" i="8"/>
  <c r="O46" i="8" s="1"/>
  <c r="D83" i="8"/>
  <c r="D90" i="8"/>
  <c r="D108" i="8"/>
  <c r="O107" i="8" s="1"/>
  <c r="E15" i="8"/>
  <c r="O14" i="8" s="1"/>
  <c r="D76" i="8"/>
  <c r="O75" i="8" s="1"/>
  <c r="E153" i="8"/>
  <c r="O152" i="8" s="1"/>
  <c r="O116" i="8"/>
  <c r="O82" i="8"/>
  <c r="D59" i="8"/>
  <c r="O58" i="8" s="1"/>
  <c r="D124" i="8"/>
  <c r="O123" i="8" s="1"/>
  <c r="E21" i="8"/>
  <c r="O20" i="8" s="1"/>
  <c r="E90" i="8"/>
  <c r="O89" i="8" s="1"/>
  <c r="P3" i="8" l="1"/>
</calcChain>
</file>

<file path=xl/sharedStrings.xml><?xml version="1.0" encoding="utf-8"?>
<sst xmlns="http://schemas.openxmlformats.org/spreadsheetml/2006/main" count="653" uniqueCount="332">
  <si>
    <t>Comment /Guidance</t>
  </si>
  <si>
    <t>Requirement Met</t>
  </si>
  <si>
    <t>Score</t>
  </si>
  <si>
    <t>X</t>
  </si>
  <si>
    <t>IPA:</t>
  </si>
  <si>
    <t xml:space="preserve">Date: </t>
  </si>
  <si>
    <t>% of Requirement Met</t>
  </si>
  <si>
    <t>Column1</t>
  </si>
  <si>
    <t>Include:  Document Name, Page
and Sections</t>
  </si>
  <si>
    <t>Point Value</t>
  </si>
  <si>
    <t>Dignity Health Medical Network - 00B</t>
  </si>
  <si>
    <t>Epic Health Plan - 01U</t>
  </si>
  <si>
    <t>Regal Medical Group - 02H</t>
  </si>
  <si>
    <t>Desert Oasis Healthcare - 03H</t>
  </si>
  <si>
    <t>Heritage Victor Valley Medical Group - 04H</t>
  </si>
  <si>
    <t>PrimeCare Medical Network - 01S</t>
  </si>
  <si>
    <t>Riverside Medical Clinic - 02R</t>
  </si>
  <si>
    <t>American Specialty Health - ASH</t>
  </si>
  <si>
    <t>Kaiser - 00X</t>
  </si>
  <si>
    <t>Allied Pacific of California - 01P</t>
  </si>
  <si>
    <t>Alpha Care Medical Group - 00A</t>
  </si>
  <si>
    <t>Horizon Valley Medical Group - 01T</t>
  </si>
  <si>
    <t>Inland Faculty Medical Group - 00F</t>
  </si>
  <si>
    <t>La Salle Medical Associates - 00E</t>
  </si>
  <si>
    <t>Physicians Health Network - 00N</t>
  </si>
  <si>
    <t xml:space="preserve">Choice Network - 01Y </t>
  </si>
  <si>
    <t>Delegation Oversight Annual Audit</t>
  </si>
  <si>
    <t>NCQA UM 1: Utilization Program Structure</t>
  </si>
  <si>
    <t>The organization’s UM program has clearly defined structures and processes, and assigns responsibility to appropriate individuals.</t>
  </si>
  <si>
    <t>The organization’s UM program description includes the following:</t>
  </si>
  <si>
    <t>Involvement of a designated senior-level physician in UM program implementation.</t>
  </si>
  <si>
    <t>The program scope and process used to determine benefit coverage and medical necessity.</t>
  </si>
  <si>
    <t xml:space="preserve">Information sources used to determine benefit coverage and medical necessity. </t>
  </si>
  <si>
    <t>The organization annually evaluates and updates the UM program, as necessary.</t>
  </si>
  <si>
    <t>NCQA UM 2: Clinical Criteria for UM Decisions</t>
  </si>
  <si>
    <t>Element A:  UM Criteria</t>
  </si>
  <si>
    <t>Element A:  Written Program Description</t>
  </si>
  <si>
    <t>Has written policies for applying the criteria based on individual needs.</t>
  </si>
  <si>
    <t>Has written policies for applying the criteria based on an assessment of the local delivery system.</t>
  </si>
  <si>
    <t>Involves appropriate practitioners in developing, adopting and reviewing criteria.</t>
  </si>
  <si>
    <t xml:space="preserve">Annually reviews the UM criteria and the procedures for applying them, and updates the criteria when appropriate.  </t>
  </si>
  <si>
    <t>Element B:  Annual Evaluation</t>
  </si>
  <si>
    <t>Element B:  Availability of Criteria</t>
  </si>
  <si>
    <t>The organization:</t>
  </si>
  <si>
    <t>States in writing how practitioners can obtain UM criteria</t>
  </si>
  <si>
    <t>Makes the criteria available to its practitioners upon request</t>
  </si>
  <si>
    <t>Element C:  Consistency in Applying Criteria</t>
  </si>
  <si>
    <t>At least annually, the organization:</t>
  </si>
  <si>
    <t xml:space="preserve">Evaluates the consistency with which health care professionals involved in UM apply criteria in decision making. </t>
  </si>
  <si>
    <t>Acts on opportunities to improve consistency, if applicable</t>
  </si>
  <si>
    <t>NCQA UM 3:  Communication Services</t>
  </si>
  <si>
    <t xml:space="preserve">The organization provides access to staff for members and practitioners seeking information about the UM process and the authorization of care. </t>
  </si>
  <si>
    <t>Element A:  Access to Staff</t>
  </si>
  <si>
    <t xml:space="preserve">The organization provides the following communication services for members and practitioners:  </t>
  </si>
  <si>
    <t>Staff are available at least eight hours a day during normal business hours for inbound collect or toll-free calls regarding UM issues.</t>
  </si>
  <si>
    <t>Staff are identified by name, title and organization name when initiating or returning calls regarding UM issues.</t>
  </si>
  <si>
    <t>TDD/TTY services for members who need them.</t>
  </si>
  <si>
    <t>NCQA UM 4:  Appropriate Professionals</t>
  </si>
  <si>
    <t>Element A:  Licensed Health Professionals</t>
  </si>
  <si>
    <t>Qualified licensed health professionals assess the clinical information used to support UM decisions.</t>
  </si>
  <si>
    <t>The organization has written procedures:</t>
  </si>
  <si>
    <t>Specifying the type of personnel responsible for each level of UM decision making.</t>
  </si>
  <si>
    <t>A written description of the program structure</t>
  </si>
  <si>
    <t>Total Requirements Element A - Written Program Description</t>
  </si>
  <si>
    <t>Total Requirements Element B - Annual Evaluation</t>
  </si>
  <si>
    <t>Total Requirements Element A - UM Criteria</t>
  </si>
  <si>
    <t>Total Requirements Element B - Availability of Criteria</t>
  </si>
  <si>
    <t>Total Requirements Element C - Consistency in Applying Criteria</t>
  </si>
  <si>
    <t>Total Requirements Element A - Access to Staff</t>
  </si>
  <si>
    <t>Total Requirements Element A - Licensed Health Professionals</t>
  </si>
  <si>
    <t>Element B:  Use of Practitioners for UM Decisions</t>
  </si>
  <si>
    <t>The organization has a written job description with qualifications for practitioners who review denials of care based on medical necessity.  Practitioners are required to have:</t>
  </si>
  <si>
    <t>Education, training or professional experience in medical or clinical practice.</t>
  </si>
  <si>
    <t>A current clinical license to practice or an administrative license to review UM cases.</t>
  </si>
  <si>
    <t>Total Requirements Element A - 
Use of Practitioners for UM Decisions</t>
  </si>
  <si>
    <t>Element C:  Practitioner Review of Nonbehavioral Healthcare Denials</t>
  </si>
  <si>
    <t>Total Requirements Element C - Practitioner Review of Nonbehavioral Healthcare Denials</t>
  </si>
  <si>
    <t>The organization uses a physician or other health care professional, as appropriate, to review any nonbehavioral healthcare denial based on medical necessity.</t>
  </si>
  <si>
    <t>Element F:  Use of Board-Certified Consultants</t>
  </si>
  <si>
    <t>Total Requirements Element F - 
Use of Board-Certified Consultants</t>
  </si>
  <si>
    <t>NCQA UM 5:  Timeliness of UM Decisions</t>
  </si>
  <si>
    <t>The organization makes UM decisions in a timely manner to accommodate the clinical urgency of the situation.</t>
  </si>
  <si>
    <t xml:space="preserve">The organization makes UM decisions in a timely manner to minimize any disruption in the provision of health care. </t>
  </si>
  <si>
    <t>For Medicare and Medicaid urgent concurrent decisions, the organization gives electronic or written notification of the decision to practitioners and members within 72 hours of the request.</t>
  </si>
  <si>
    <t>For urgent preservice decisions, the organization gives electronic or written notification of the decision to practitioners and members within 72 hours of the request.</t>
  </si>
  <si>
    <t>For nonurgent preservice decisions, the organization gives electronic or written notification of the decision to practitioners and members within 14 calendar days of the request.</t>
  </si>
  <si>
    <t>For postservice decisions, the organization gives electronic or written notification of the decision to practitioners and members within 30 calendar days of the request.</t>
  </si>
  <si>
    <t>Total Requirements Element A - 
Notification of Nonbehavioral Decisions</t>
  </si>
  <si>
    <t xml:space="preserve">Element D:  UM Timeliness Report </t>
  </si>
  <si>
    <t>The organization monitors and submits a report for timeliness of:</t>
  </si>
  <si>
    <t>Nonbehavioral UM decision making</t>
  </si>
  <si>
    <t>Notification of nonbehavioral UM decisions.</t>
  </si>
  <si>
    <t>Total Requirements Element D - UM Timeliness Report</t>
  </si>
  <si>
    <t>NCQA UM 6:  Clinical Information</t>
  </si>
  <si>
    <t>Element A:  Relevant Information for Nonbehavioral Healthcare Decisions</t>
  </si>
  <si>
    <t>NCQA UM 7:  Denial Notices</t>
  </si>
  <si>
    <t>Element A:  Discussing a Denial With a Reviewer</t>
  </si>
  <si>
    <t xml:space="preserve">The organization gives practitioners the opportunity to discuss nonbehavioral healthcare UM denial decisions with a physician or other appropriate reviewer. </t>
  </si>
  <si>
    <t>Total Requirements Element A - Relevant Information for Nonbehavioral Healthcare Decisions</t>
  </si>
  <si>
    <t>Total Requirements Element A - 
Discussing a Denial With a Reviewer</t>
  </si>
  <si>
    <t>Element B:  Written Notification of Nonbehavioral Healthcare Denials</t>
  </si>
  <si>
    <t>A reference to the benefit provision, guidelines, protocol or other similar criterion on which the denial decision is based.</t>
  </si>
  <si>
    <t>A statement that members can obtain a copy of the actual benefit provision, guidelines, protocol or other similar criterion on which the denial decision was based, upon request.</t>
  </si>
  <si>
    <t>Total Requirements Element B - Written Notification of Nonbehavioral Healthcare Denials</t>
  </si>
  <si>
    <t>Element C:   Nonbehavioral Healthcare Notice of Appeal Rights/Process</t>
  </si>
  <si>
    <t>The organization's written notification of nonbehavioral healthcare denials, provided to members and their treating practitioners, contains the following information:</t>
  </si>
  <si>
    <t>The organization's written nonbehavioral healthcare denial notification to members and their treating practitioners contains the following information:</t>
  </si>
  <si>
    <t>A description of appeal rights, including the right to submit written comments, documents or other information relevant to the appeal.</t>
  </si>
  <si>
    <t>An explanation of the appeal process ,including members' rights to representation and appeal time frames.</t>
  </si>
  <si>
    <t>Notification that expedited external review can occur concurrently with the internal appeals process for urgent care.</t>
  </si>
  <si>
    <t>A description of the expedited appeal process for urgent preservice or urgent concurrent denials.</t>
  </si>
  <si>
    <t>NCQA MED 9:  UM Decisions About Payment and Services</t>
  </si>
  <si>
    <t>The organization makes decisions about utilization management request in a timely manner for Medicaid members</t>
  </si>
  <si>
    <t>The organization distributes a statement to all members and to all practitioners, providers and employees who make UM decisions, affirming the following:</t>
  </si>
  <si>
    <t>Financial incentives for UM decision makers do not encourage decisions that result in underutilization.</t>
  </si>
  <si>
    <t>Total Requirements Element C - Nonbehavioral Healthcare Notice of Appeal Rights/Process</t>
  </si>
  <si>
    <t>Element D: Affirmative Statement about Incentives</t>
  </si>
  <si>
    <t>Total Requirements Element D - 
Affirmative Statement about Incentives</t>
  </si>
  <si>
    <t>The organization uses written criteria based on sound clinical evidence to make utilization decisions, and specifies procedures for appropriately applying the criteria.</t>
  </si>
  <si>
    <t xml:space="preserve">The organization applies objective and evidence-based criteria and takes individual circumstances and the local delivery system into account when determining the medical appropriateness of health care services. </t>
  </si>
  <si>
    <t xml:space="preserve">Has written UM decision-making criteria that are objective and based on medical evidence. </t>
  </si>
  <si>
    <t>Staff can receive inbound communication regarding UM issues after normal business hours.</t>
  </si>
  <si>
    <t>Language assistance for members to discuss UM issues.</t>
  </si>
  <si>
    <t>Requiring appropriately licensed professionals to supervise all medical necessity decisions.</t>
  </si>
  <si>
    <t>Has written procedures for using board-certified consultants to assist in making medical necessity determinations.</t>
  </si>
  <si>
    <t>Provides evidence that it uses board-certified consultants for medical necessity determinations.</t>
  </si>
  <si>
    <t xml:space="preserve">When determining coverage based on medical necessity, the organization obtains relevant clinical information and consults with the treating practitioner. </t>
  </si>
  <si>
    <t xml:space="preserve">There is documentation that the organization gathers relevant clinical information consistently to support nonbehavioral healthcare UM decision making. </t>
  </si>
  <si>
    <t>The specific reasons for the denial, in easily understandable language.</t>
  </si>
  <si>
    <t>UM decision making is based only on appropriateness of care and service and existence of coverage.</t>
  </si>
  <si>
    <t>The organization does not specifically reward practitioners or other individuals for issuing denials of coverage.</t>
  </si>
  <si>
    <t>Element A: Notification of Nonbehavioral Decisions</t>
  </si>
  <si>
    <t>UM Total Score:</t>
  </si>
  <si>
    <t>QI Total Score:</t>
  </si>
  <si>
    <t>01P - Allied Pacific (Network Medical Management/NMM)</t>
  </si>
  <si>
    <t>00A - Alpha Care Medical Group</t>
  </si>
  <si>
    <t>NCQA QI 1: Program Structure</t>
  </si>
  <si>
    <t>ASH - American Specialty Health</t>
  </si>
  <si>
    <t xml:space="preserve">The organization clearly defines its quality improvement (QI) structures and processes and assigns responsibility to appropriate individuals. </t>
  </si>
  <si>
    <t>01Y - Choice Physicians Network (Horizon)</t>
  </si>
  <si>
    <t>Element A - QI Program Structure</t>
  </si>
  <si>
    <t>0DT - Delta Dental</t>
  </si>
  <si>
    <t>The organization’s QI program description specifies:</t>
  </si>
  <si>
    <t>03H - Desert Oasis Healthcare</t>
  </si>
  <si>
    <t>The QI program structure.</t>
  </si>
  <si>
    <t>00B - Dignity Health Medical Group (Dignity Health Medical Foundation)</t>
  </si>
  <si>
    <t xml:space="preserve">Involvement of a designated physician in the QI program. </t>
  </si>
  <si>
    <t>01W - Dignity Health Physicians Network (Dignity Health Medical Foundation)</t>
  </si>
  <si>
    <t xml:space="preserve">Oversight of QI functions of the organization by the QI Committee. </t>
  </si>
  <si>
    <t>01U - Epic</t>
  </si>
  <si>
    <t xml:space="preserve">Objectives for serving a culturally and linguistically diverse membership. </t>
  </si>
  <si>
    <t>01T - Horizon Valley Medical Group</t>
  </si>
  <si>
    <t>Total Requirements Element A - QI Program Structure</t>
  </si>
  <si>
    <t>00E - La Salle Medical Associates (Network Medical Management/NMM)</t>
  </si>
  <si>
    <t>00N - Physicians Health Network</t>
  </si>
  <si>
    <t>01G - Pomona Valley Medical Group: Medi-Cal</t>
  </si>
  <si>
    <t>Element B - Annual Work Plan</t>
  </si>
  <si>
    <t>01G - Pomona Valley Medical Group: Medicare</t>
  </si>
  <si>
    <t>The organization documents and executes a QI annual work plan that reflects ongoing activities throughout the year and addresses:</t>
  </si>
  <si>
    <t>01S - PrimeCare</t>
  </si>
  <si>
    <t>Yearly planned QI activities and objectives.</t>
  </si>
  <si>
    <t>02H - Regal Medical Group:  Medi-Cal</t>
  </si>
  <si>
    <t>Time frame from each activity's completion.</t>
  </si>
  <si>
    <t>02H - Regal Medical Group:  Medicare</t>
  </si>
  <si>
    <t>Staff members responsible for each activity.</t>
  </si>
  <si>
    <t>Evaluation of the QI program.</t>
  </si>
  <si>
    <t>Total Requirements Element B - Annual Work Plan</t>
  </si>
  <si>
    <t>Element C - Annual Evaluation</t>
  </si>
  <si>
    <t>The organization conducts an annual written evaluationof the QI program that includes the following information:</t>
  </si>
  <si>
    <t xml:space="preserve">A description of completed and ongoing QI activities that address quality and safety of clinical care and quality of service. </t>
  </si>
  <si>
    <t>Trending of measures to assess performance in the quality and safety of clinical care and quality of service.</t>
  </si>
  <si>
    <t xml:space="preserve">Analysis and evaluation of the overall effectiveness of the QI program and of its progress toward influencing networkwide safe clinical practices. </t>
  </si>
  <si>
    <t>Element D - QI Committee Responsibilities</t>
  </si>
  <si>
    <t>The organization's QI Committee:</t>
  </si>
  <si>
    <t>Recommends policy decisions.</t>
  </si>
  <si>
    <t>Analyzes and evaluates the results of QI activities.</t>
  </si>
  <si>
    <t xml:space="preserve">Ensures practitioner participation in the QI program through planning, design, implementation or review. </t>
  </si>
  <si>
    <t xml:space="preserve">Identifies needed actions. </t>
  </si>
  <si>
    <t xml:space="preserve">Ensures follow-up, as appropriate. </t>
  </si>
  <si>
    <t>NCQA NET 4: Continued Access to Care</t>
  </si>
  <si>
    <t>The organization monitors and takes action, as necessary, to improve continuity and coordination of care across the health care network.</t>
  </si>
  <si>
    <t>Element A - Notification of Termination</t>
  </si>
  <si>
    <t xml:space="preserve">The organization uses information at its disposal to facilitate continuity and coordination of medial care across its delivery system. </t>
  </si>
  <si>
    <t>The organization notifies members affected by the termination of a practitioner or practice group in general, family or internal medicine or pediatrics, at least 30 calendar days prior to the effective termination date, and helps them select a new practitioner.</t>
  </si>
  <si>
    <t>Total Requirements Element A - Notification of Termination</t>
  </si>
  <si>
    <t>Element B - Continued Access to Practitioners</t>
  </si>
  <si>
    <t>If a practitioner’s contract is discontinued, the organization allows affected members continued access to the practitioner, as follows:</t>
  </si>
  <si>
    <t xml:space="preserve">Continuation of treatment through the current period of active treatment, or for up to 90 calendar days, whichever is less, for members undergoing active treatment for a chronic or acute medical condition. </t>
  </si>
  <si>
    <t xml:space="preserve">Continuation of care through the postpartum period for members in their second or third trimester of pregnancy. </t>
  </si>
  <si>
    <t>Total Requirements Element B - Continued Access to Practitioners</t>
  </si>
  <si>
    <t>CM Total Score:</t>
  </si>
  <si>
    <t>Average</t>
  </si>
  <si>
    <t xml:space="preserve">Total Fully Compliant  </t>
  </si>
  <si>
    <t>Total Requirements Element E</t>
  </si>
  <si>
    <t xml:space="preserve">COMMENTS: </t>
  </si>
  <si>
    <t xml:space="preserve">Automated prompts for follow-up, as required by the case management plan. </t>
  </si>
  <si>
    <t xml:space="preserve">Automatic documentation of the staff member’s ID and date, and time of action on the case or when interaction with the member occurred. </t>
  </si>
  <si>
    <t xml:space="preserve">Evidence-based clinical guidelines or algorithms to conduct assessment and management. </t>
  </si>
  <si>
    <t>Supporting Documentation (Include page and section numbers where applicable)</t>
  </si>
  <si>
    <t>NA</t>
  </si>
  <si>
    <t>The organization uses case management systems that support:</t>
  </si>
  <si>
    <t xml:space="preserve">Element E: Case Management Systems
</t>
  </si>
  <si>
    <t>Total Requirements Element B</t>
  </si>
  <si>
    <t xml:space="preserve">There is documented evidence that community and public health agencies are made available and utilized by the IPA.
The evaluation of this element will be based on review of a random sample of CM files.
</t>
  </si>
  <si>
    <r>
      <t xml:space="preserve">Element B:  Implementation / Coordination of Care </t>
    </r>
    <r>
      <rPr>
        <b/>
        <sz val="11"/>
        <color rgb="FFFF0000"/>
        <rFont val="Arial"/>
        <family val="2"/>
      </rPr>
      <t>(FILE REVIEW)</t>
    </r>
    <r>
      <rPr>
        <b/>
        <sz val="11"/>
        <color rgb="FFFFFFFF"/>
        <rFont val="Arial"/>
        <family val="2"/>
      </rPr>
      <t xml:space="preserve">
</t>
    </r>
  </si>
  <si>
    <t>Total Requirements Element A</t>
  </si>
  <si>
    <t>COMMENTS: Community and Public Service Programs Policy</t>
  </si>
  <si>
    <t>Reporting Potential Abuse (Provider Manual 12A.5).</t>
  </si>
  <si>
    <t xml:space="preserve">Genetically Handicapped Persons (GHPP) (Provider Manual 12E). </t>
  </si>
  <si>
    <t>WIC Program (Provider Manual 10E)</t>
  </si>
  <si>
    <t>Developmental Disabilities / Regional Centers (Provider Manual 12N).</t>
  </si>
  <si>
    <t>Immunizations Services (Provider Manual 10C.3).</t>
  </si>
  <si>
    <t>Tuberculosis Services (Provider Manual 10J).</t>
  </si>
  <si>
    <t>Early Start Services and Referrals (Provider Manual 12C).</t>
  </si>
  <si>
    <t>School-linked Services (Provider Manual 10C.4).</t>
  </si>
  <si>
    <t>Early &amp; Periodic Screening, Dx, Tx (EPSDT) (Provider Manual 12D).</t>
  </si>
  <si>
    <t>The scope of services includes, but is not limited to, the specific agencies funded by the county, state and/or federal funds:</t>
  </si>
  <si>
    <t>Coordinate care.</t>
  </si>
  <si>
    <t>Refer timely.</t>
  </si>
  <si>
    <t>Identify cases.</t>
  </si>
  <si>
    <t>The written description regarding Community and/or Public Health Services must include the process used to:</t>
  </si>
  <si>
    <t xml:space="preserve">Element A:  Policy and Procedure
</t>
  </si>
  <si>
    <t>M-C/CM 6: Community and/or Public Health Services</t>
  </si>
  <si>
    <t>Appropriate, timely transition of care for members whose health plan coverage has changed (e.g. no longer with assigned IPA or Health Plan).</t>
  </si>
  <si>
    <t>Transition of Care:</t>
  </si>
  <si>
    <t>Handled Divorces appropriately (Provider Manual 17A.2).</t>
  </si>
  <si>
    <t>Initiated disenrollment with the IPA or Health Plan, appropriately.</t>
  </si>
  <si>
    <t>Identification of potential/actual cases.</t>
  </si>
  <si>
    <t>Disenrollment:</t>
  </si>
  <si>
    <t>Documentation information sent to Health Plan.</t>
  </si>
  <si>
    <t>Appropriate notification for accepted or denied cases.</t>
  </si>
  <si>
    <t>Appropriate and timely referrals for potential cases.</t>
  </si>
  <si>
    <t>Carve-Out / Waiver Programs:</t>
  </si>
  <si>
    <r>
      <rPr>
        <b/>
        <sz val="10"/>
        <color theme="1"/>
        <rFont val="Arial"/>
        <family val="2"/>
      </rPr>
      <t>There is evidence of care coordination between the IPA, Member, provider, practitioner, and Health Plan, which must include:</t>
    </r>
    <r>
      <rPr>
        <b/>
        <u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*The evaluation of this element will be based on review of a random sample of files:</t>
    </r>
    <r>
      <rPr>
        <b/>
        <u/>
        <sz val="10"/>
        <color theme="1"/>
        <rFont val="Arial"/>
        <family val="2"/>
      </rPr>
      <t xml:space="preserve">
</t>
    </r>
  </si>
  <si>
    <r>
      <t xml:space="preserve">Element B:  Implementation </t>
    </r>
    <r>
      <rPr>
        <b/>
        <sz val="11"/>
        <color rgb="FFFF0000"/>
        <rFont val="Arial"/>
        <family val="2"/>
      </rPr>
      <t>(FILE REVIEW)</t>
    </r>
  </si>
  <si>
    <t>Vision (Provider Manual 12M) – incorporate modified benefits.</t>
  </si>
  <si>
    <t>Dental (Provider Manual 12J) – incorporate modified benefits (&lt;21 only).</t>
  </si>
  <si>
    <t>Carve-Out(s):</t>
  </si>
  <si>
    <t>Model Waiver Program (Provider Manual 12I.4.b).</t>
  </si>
  <si>
    <t>Nursing Facility (Provider Manual 12I.4.a).</t>
  </si>
  <si>
    <t>AIDS/ARC Waiver (Provider Manual 12I.3).</t>
  </si>
  <si>
    <t>Multipurpose Senior Services (MSSP) (Provider Manual 12I.2).</t>
  </si>
  <si>
    <t>Department of Developmental Services (Provider Manual 12I.1).</t>
  </si>
  <si>
    <r>
      <t>Waiver Programs:</t>
    </r>
    <r>
      <rPr>
        <b/>
        <sz val="10"/>
        <color theme="1"/>
        <rFont val="Arial"/>
        <family val="2"/>
      </rPr>
      <t xml:space="preserve"> {Home &amp; Community Based Services (HCB)}.</t>
    </r>
  </si>
  <si>
    <t>Adult Day Health (Provider Manual 12H) – per State, disenroll to FFS.</t>
  </si>
  <si>
    <t>Major organ transplant (Provider Manual 12G) – excludes kidney and cornea for Medi-Cal.</t>
  </si>
  <si>
    <t>Long term care (Provider Manual 12F)</t>
  </si>
  <si>
    <t>Disenrollment(s):</t>
  </si>
  <si>
    <t>Coordinate care (CM must ensure COC into appropriate program).</t>
  </si>
  <si>
    <t>The written policy and procedure for cases meeting the criteria must include the process used to (Provider Manual – see below):</t>
  </si>
  <si>
    <t>Element A:  Policy and Procedure</t>
  </si>
  <si>
    <t>M-C/CM 5: Carve-Out / Waiver Programs / Dis-enrollments / Transition of Care</t>
  </si>
  <si>
    <t>Sterilizations (Provider Manual 10F).</t>
  </si>
  <si>
    <t>Communicable Dx Reporting (Provider Manual 10K).</t>
  </si>
  <si>
    <t>Outpatient Mental health Tx (Provider Manual 12K.1 - minors 12 years or older).</t>
  </si>
  <si>
    <t>STD Dx, Tx – contagious &amp; reportable Dx (Provider Manual 10H - minors 12 years or older).</t>
  </si>
  <si>
    <t>Family planning (Provider Manual 10G) – no Auth, any qualified Provider.</t>
  </si>
  <si>
    <t>Pregnancy prevention, Dx, Tx (Provider Manual 10.D – minors of any age).</t>
  </si>
  <si>
    <t>HIV Testing &amp; Counseling (Provider Manual 10I – minors 12 years or older and competent).</t>
  </si>
  <si>
    <t>Drug or alcohol treatment services (Provider Manual 12K.2 - minors 12 years or older for both federally and non-federally assisted Tx programs).</t>
  </si>
  <si>
    <t>Birth Control (Provider Manual 9E – minors of any age, except sterilization)</t>
  </si>
  <si>
    <t>Abortion (Provider Manual 9E - minors of any age).</t>
  </si>
  <si>
    <t>Rape (Provider Manual 9E – minor 12 year or older).</t>
  </si>
  <si>
    <t>Sexual assault Tx (Provider Manual 9E – minors of any age).</t>
  </si>
  <si>
    <t>Family Planning (10G).</t>
  </si>
  <si>
    <t>Out-of-Network:</t>
  </si>
  <si>
    <t>Mental health care (12K.1).</t>
  </si>
  <si>
    <t>Drug / Alcohol treatment (12K.2).</t>
  </si>
  <si>
    <t>Tx for Sexual Assault (9E).</t>
  </si>
  <si>
    <t>Abortions (9E).</t>
  </si>
  <si>
    <t>Pregnancy / pregnancy testing (9E).</t>
  </si>
  <si>
    <t>HIV testing and counseling (10I).</t>
  </si>
  <si>
    <t>Sexually Transmitted Disease Dx/Tx (10H).</t>
  </si>
  <si>
    <r>
      <t>In-Network:</t>
    </r>
    <r>
      <rPr>
        <b/>
        <sz val="10"/>
        <color theme="1"/>
        <rFont val="Arial"/>
        <family val="2"/>
      </rPr>
      <t xml:space="preserve"> (Note: Minor = 16 years old and not legally an adult).</t>
    </r>
  </si>
  <si>
    <t>There are written policy and procedures describing sensitive services, which must include that members do not require an authorization for self-referring to a provider of their choice for specific “sensitive” services (Provider Manual – see below):</t>
  </si>
  <si>
    <t>M-C/CM 4:  “Sensitive” Services</t>
  </si>
  <si>
    <t xml:space="preserve">There is documented evidence that HROB care is coordinated timely. (Provider Manual 12A.2)
*The evaluation of this element will be based on review of a random sample of CM files.
</t>
  </si>
  <si>
    <r>
      <t xml:space="preserve">Element B:  Implementation of HROB Coordination of Care </t>
    </r>
    <r>
      <rPr>
        <b/>
        <sz val="11"/>
        <color rgb="FFFF0000"/>
        <rFont val="Arial"/>
        <family val="2"/>
      </rPr>
      <t>(FILE REVIEW)</t>
    </r>
  </si>
  <si>
    <t>Under age 18 or over 35 years of age.</t>
  </si>
  <si>
    <t>Homelessness.</t>
  </si>
  <si>
    <t>History of substance use or abuse.</t>
  </si>
  <si>
    <t>Prior premature labor and/or delivery.</t>
  </si>
  <si>
    <t>History of pregnancy difficulties such as incompetent cervix.</t>
  </si>
  <si>
    <t>History of complicated deliveries such as placenta previa or abruptio placenta.</t>
  </si>
  <si>
    <t>Prior C-Sections.</t>
  </si>
  <si>
    <t>Indication of multiple fetuses.</t>
  </si>
  <si>
    <t>Evidence or history of asthma, gestational diabetes, pre-eclampsia, or eclampsia.</t>
  </si>
  <si>
    <t>The IPA has an established policy for identifying, referring and coordinating care for HROB members.  The policy must contain the following high risk indicators (Provider Manual 10.D.1):  
*HROB Members must be referred for evaluation and care if beyond the scope of    practice of the initial prenatal practitioner and Referred to IEHP HM department, when indicated:</t>
  </si>
  <si>
    <t>M-C/CM 3: High Risk OB Care (HROB)</t>
  </si>
  <si>
    <t>Continue all medically necessary care within the IPA network when not eligible for CCS.</t>
  </si>
  <si>
    <t>Follow cases through the outpatient treatment process and assist with COC.</t>
  </si>
  <si>
    <t>Coordinate care with the PCP and/or SCP (whether eligible or not).</t>
  </si>
  <si>
    <t>Refer potential cases, appropriately and timely (within 24 hours of identification), to CCS (Provider Manual 12A.2).</t>
  </si>
  <si>
    <t>Identify actual and potential cases.</t>
  </si>
  <si>
    <t>The policy and procedure for CCS must include a written description of the process to (Provider Manual 12B):</t>
  </si>
  <si>
    <t>M-C/CM 2: California Children’s Services (CCS)</t>
  </si>
  <si>
    <t>Total Requirements Element C</t>
  </si>
  <si>
    <t>COMMENTS: (see file review Work Sheet for details)</t>
  </si>
  <si>
    <t>Evidence the care plan was shared with the member, PCP, and/or other members of the ICT</t>
  </si>
  <si>
    <t xml:space="preserve">Development of a schedule for follow up and assessment of the member's progress towards the care plan goals. </t>
  </si>
  <si>
    <t>Goals and identified barriers in meeting the goals. Interventions are documented.</t>
  </si>
  <si>
    <t xml:space="preserve">Individualized Care Plan (ICP): the care plan should be developed in collaboration with the member, caregiver, provider, and members of the ICT.  The ICP needs to include diagnosis and problems/issues identified. </t>
  </si>
  <si>
    <t>Interdisciplinary Care Team: All members enrolled into a care management program should have access to an Interdisciplinary Care Team (ICT). This a team of individuals who are involved in the Member's health care</t>
  </si>
  <si>
    <t>Case stratification: assessment of risk should include utilization patterns, pharmacy data, medical history, behavioral health diagnosis, social determinants, and initial assessment data.</t>
  </si>
  <si>
    <t xml:space="preserve">Care Management file review must demonstrate the care management process, including use of Evidenced-based guidelines (e.g. CMSA guidelines).
• Random pull of 10 Care Management files
• 100% - 90% = full score of 1
89% - 80% = score of 0.5
Less then 79% = score of 0
</t>
  </si>
  <si>
    <r>
      <t xml:space="preserve">Element C:  Evidence of Care Management Process </t>
    </r>
    <r>
      <rPr>
        <b/>
        <sz val="11"/>
        <color rgb="FFFF0000"/>
        <rFont val="Arial"/>
        <family val="2"/>
      </rPr>
      <t>(FILE REVIEW)</t>
    </r>
  </si>
  <si>
    <t>Ancillary Personnel (Nutritionist, Social Worker, etc.) (May be n/a if IPA does not employee ancillary staff for CM).</t>
  </si>
  <si>
    <t>Practitioners / IPA Medical Director.</t>
  </si>
  <si>
    <t>Care Managers (licensed RN / LVN).</t>
  </si>
  <si>
    <t>There must be a description that defines the roles and responsibilities for (Provider Manual 25A.2):</t>
  </si>
  <si>
    <t>Element B:  Staff Responsibilities</t>
  </si>
  <si>
    <t>COMMENTS:</t>
  </si>
  <si>
    <t>Coordinate care with the PCP and/or Specialist</t>
  </si>
  <si>
    <t>Defined program goals</t>
  </si>
  <si>
    <t>Process for referring members meeting complex case management criteria to IEHP CM.</t>
  </si>
  <si>
    <t>Frequency of Case Management contact for each stratification level</t>
  </si>
  <si>
    <t>Process for stratifying levels for the CM program</t>
  </si>
  <si>
    <t>Criteria for identifying members who are eligible for the program</t>
  </si>
  <si>
    <t>The Care Management Program and/or policy and procedure must include a written description of the process to coordinate services and help Members access needed resources (Provider Manual 25C.2):</t>
  </si>
  <si>
    <t xml:space="preserve">Element A:  Policy and Procedure </t>
  </si>
  <si>
    <t>M-C/CM 1: Care Management Process</t>
  </si>
  <si>
    <t>NCQA UM 12:  UM System Controls</t>
  </si>
  <si>
    <t>The organization has UM system controls to protect data from being altered outside of prescribed protocols.</t>
  </si>
  <si>
    <t>Element A: UM Denial System Controls</t>
  </si>
  <si>
    <t>The organization has policies and procedures describing its system controls specific to UM denial notification dates that:</t>
  </si>
  <si>
    <t>Define the date of receipt consistent with NCQA requirements.</t>
  </si>
  <si>
    <t>Define the date of written notificiation consisten with NCQA requirements.</t>
  </si>
  <si>
    <t>Describe the process for recording dates in systems.</t>
  </si>
  <si>
    <t>Specify staff who are authorized to modify dates once initially recorded and circumstances when modification is appropriate.</t>
  </si>
  <si>
    <t>Specify how the system tracks modified dates.</t>
  </si>
  <si>
    <t>Describe system security controls in place to protect data from unauthorized modification.</t>
  </si>
  <si>
    <t>Total Requirements Element A - 
UM Denial System Controls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</si>
</sst>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9]mmmm\ d\,\ yyyy;@"/>
    <numFmt numFmtId="166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theme="1"/>
      <name val="Arial"/>
      <family val="2"/>
    </font>
    <font>
      <b/>
      <sz val="12.5"/>
      <color theme="1"/>
      <name val="Arial"/>
      <family val="2"/>
    </font>
    <font>
      <b/>
      <sz val="12.5"/>
      <name val="Arial"/>
      <family val="2"/>
    </font>
    <font>
      <b/>
      <sz val="12.5"/>
      <color rgb="FFFFFFFF"/>
      <name val="Arial"/>
      <family val="2"/>
    </font>
    <font>
      <b/>
      <sz val="12.5"/>
      <color rgb="FF000000"/>
      <name val="Arial"/>
      <family val="2"/>
    </font>
    <font>
      <b/>
      <sz val="12.5"/>
      <color theme="0"/>
      <name val="Arial"/>
      <family val="2"/>
    </font>
    <font>
      <sz val="11"/>
      <color theme="1"/>
      <name val="Arial"/>
      <family val="2"/>
    </font>
    <font>
      <i/>
      <sz val="11"/>
      <color rgb="FF7F7F7F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1"/>
      <name val="Calibri"/>
      <family val="2"/>
      <scheme val="minor"/>
    </font>
    <font>
      <sz val="12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43">
    <xf numFmtId="0" fontId="0" fillId="0" borderId="0" xfId="0"/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 wrapText="1"/>
    </xf>
    <xf numFmtId="0" fontId="9" fillId="3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Protection="1"/>
    <xf numFmtId="0" fontId="4" fillId="4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/>
    </xf>
    <xf numFmtId="9" fontId="11" fillId="0" borderId="1" xfId="1" applyFont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vertical="center" wrapText="1"/>
    </xf>
    <xf numFmtId="165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166" fontId="11" fillId="0" borderId="1" xfId="1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7" borderId="8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9" fontId="3" fillId="7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wrapText="1"/>
    </xf>
    <xf numFmtId="0" fontId="9" fillId="0" borderId="0" xfId="0" applyFont="1" applyAlignment="1" applyProtection="1">
      <alignment vertical="center" wrapText="1"/>
      <protection locked="0"/>
    </xf>
    <xf numFmtId="0" fontId="10" fillId="0" borderId="12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8" fillId="3" borderId="0" xfId="0" applyFont="1" applyFill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horizontal="center" vertical="center"/>
      <protection locked="0"/>
    </xf>
    <xf numFmtId="0" fontId="3" fillId="8" borderId="8" xfId="0" applyFont="1" applyFill="1" applyBorder="1" applyAlignment="1" applyProtection="1">
      <alignment horizontal="center" vertical="center"/>
      <protection locked="0"/>
    </xf>
    <xf numFmtId="0" fontId="10" fillId="0" borderId="14" xfId="2" applyFont="1" applyBorder="1" applyAlignment="1">
      <alignment horizontal="center" vertical="center"/>
    </xf>
    <xf numFmtId="0" fontId="3" fillId="8" borderId="9" xfId="0" applyFont="1" applyFill="1" applyBorder="1" applyAlignment="1" applyProtection="1">
      <alignment horizontal="center" vertical="center"/>
      <protection locked="0"/>
    </xf>
    <xf numFmtId="9" fontId="3" fillId="8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6" fillId="2" borderId="11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9" fontId="11" fillId="0" borderId="1" xfId="1" applyFont="1" applyBorder="1" applyAlignment="1">
      <alignment horizontal="center"/>
    </xf>
    <xf numFmtId="0" fontId="10" fillId="0" borderId="0" xfId="2" applyFont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9" fillId="10" borderId="1" xfId="0" applyFont="1" applyFill="1" applyBorder="1" applyAlignment="1">
      <alignment horizontal="center" vertical="center"/>
    </xf>
    <xf numFmtId="0" fontId="0" fillId="3" borderId="0" xfId="0" applyFill="1"/>
    <xf numFmtId="9" fontId="0" fillId="3" borderId="1" xfId="0" applyNumberForma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21" fillId="3" borderId="0" xfId="0" applyFont="1" applyFill="1" applyAlignment="1">
      <alignment vertical="top"/>
    </xf>
    <xf numFmtId="0" fontId="21" fillId="3" borderId="14" xfId="0" applyFont="1" applyFill="1" applyBorder="1" applyAlignment="1">
      <alignment vertical="top"/>
    </xf>
    <xf numFmtId="0" fontId="21" fillId="3" borderId="0" xfId="0" applyFont="1" applyFill="1" applyAlignment="1">
      <alignment vertical="center"/>
    </xf>
    <xf numFmtId="0" fontId="21" fillId="3" borderId="1" xfId="0" applyFont="1" applyFill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9" fontId="0" fillId="3" borderId="0" xfId="0" applyNumberFormat="1" applyFill="1" applyAlignment="1">
      <alignment horizontal="center"/>
    </xf>
    <xf numFmtId="0" fontId="23" fillId="3" borderId="0" xfId="0" applyFont="1" applyFill="1" applyAlignment="1">
      <alignment horizontal="center" vertical="top" wrapText="1"/>
    </xf>
    <xf numFmtId="0" fontId="24" fillId="3" borderId="0" xfId="0" applyFont="1" applyFill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1" fillId="3" borderId="13" xfId="0" applyFont="1" applyFill="1" applyBorder="1" applyAlignment="1">
      <alignment vertical="top" wrapText="1"/>
    </xf>
    <xf numFmtId="0" fontId="21" fillId="3" borderId="12" xfId="0" applyFont="1" applyFill="1" applyBorder="1" applyAlignment="1">
      <alignment vertical="top" wrapText="1"/>
    </xf>
    <xf numFmtId="0" fontId="23" fillId="3" borderId="12" xfId="0" applyFont="1" applyFill="1" applyBorder="1" applyAlignment="1">
      <alignment vertical="top" wrapText="1"/>
    </xf>
    <xf numFmtId="0" fontId="23" fillId="3" borderId="11" xfId="0" applyFont="1" applyFill="1" applyBorder="1" applyAlignment="1">
      <alignment vertical="top" wrapText="1"/>
    </xf>
    <xf numFmtId="0" fontId="26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vertical="top" wrapText="1"/>
    </xf>
    <xf numFmtId="0" fontId="0" fillId="3" borderId="18" xfId="0" applyFill="1" applyBorder="1" applyAlignment="1">
      <alignment vertical="center"/>
    </xf>
    <xf numFmtId="0" fontId="23" fillId="3" borderId="1" xfId="0" applyFont="1" applyFill="1" applyBorder="1" applyAlignment="1">
      <alignment vertical="top" wrapText="1"/>
    </xf>
    <xf numFmtId="0" fontId="26" fillId="3" borderId="1" xfId="0" applyFont="1" applyFill="1" applyBorder="1" applyAlignment="1">
      <alignment vertical="top" wrapText="1"/>
    </xf>
    <xf numFmtId="0" fontId="26" fillId="3" borderId="13" xfId="0" applyFont="1" applyFill="1" applyBorder="1" applyAlignment="1">
      <alignment vertical="top" wrapText="1"/>
    </xf>
    <xf numFmtId="0" fontId="26" fillId="3" borderId="12" xfId="0" applyFont="1" applyFill="1" applyBorder="1" applyAlignment="1">
      <alignment vertical="top" wrapText="1"/>
    </xf>
    <xf numFmtId="0" fontId="26" fillId="3" borderId="11" xfId="0" applyFont="1" applyFill="1" applyBorder="1" applyAlignment="1">
      <alignment vertical="top" wrapText="1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8" fillId="3" borderId="0" xfId="0" applyFont="1" applyFill="1" applyAlignment="1">
      <alignment vertical="center" wrapText="1"/>
    </xf>
    <xf numFmtId="0" fontId="23" fillId="3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 shrinkToFit="1"/>
    </xf>
    <xf numFmtId="0" fontId="12" fillId="0" borderId="0" xfId="0" applyFont="1" applyAlignment="1">
      <alignment vertical="center"/>
    </xf>
    <xf numFmtId="0" fontId="29" fillId="3" borderId="2" xfId="0" applyFont="1" applyFill="1" applyBorder="1" applyAlignment="1">
      <alignment horizontal="left" vertical="center" wrapText="1"/>
    </xf>
    <xf numFmtId="0" fontId="29" fillId="3" borderId="15" xfId="0" applyFont="1" applyFill="1" applyBorder="1" applyAlignment="1">
      <alignment horizontal="left" vertical="center" wrapText="1"/>
    </xf>
    <xf numFmtId="9" fontId="0" fillId="3" borderId="0" xfId="1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 applyProtection="1">
      <alignment horizontal="center"/>
      <protection locked="0"/>
    </xf>
    <xf numFmtId="0" fontId="12" fillId="5" borderId="13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0" xfId="0" applyFont="1" applyFill="1" applyBorder="1" applyAlignment="1" applyProtection="1">
      <alignment horizontal="center"/>
      <protection locked="0"/>
    </xf>
    <xf numFmtId="9" fontId="11" fillId="0" borderId="1" xfId="0" applyNumberFormat="1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0" fillId="0" borderId="13" xfId="0" applyBorder="1"/>
    <xf numFmtId="0" fontId="6" fillId="2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left" vertical="center" wrapText="1"/>
    </xf>
    <xf numFmtId="0" fontId="7" fillId="3" borderId="12" xfId="0" applyFont="1" applyFill="1" applyBorder="1" applyAlignment="1" applyProtection="1">
      <alignment horizontal="left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8" fillId="6" borderId="11" xfId="0" applyFont="1" applyFill="1" applyBorder="1" applyAlignment="1" applyProtection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</xf>
    <xf numFmtId="0" fontId="8" fillId="6" borderId="13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11" fillId="0" borderId="2" xfId="0" applyFont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166" fontId="11" fillId="0" borderId="1" xfId="0" applyNumberFormat="1" applyFont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horizontal="left" vertical="top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left" vertical="center" wrapText="1"/>
    </xf>
    <xf numFmtId="0" fontId="0" fillId="0" borderId="16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4" fillId="5" borderId="11" xfId="0" applyFont="1" applyFill="1" applyBorder="1" applyAlignment="1" applyProtection="1">
      <alignment horizontal="center" wrapText="1"/>
      <protection locked="0"/>
    </xf>
    <xf numFmtId="0" fontId="12" fillId="5" borderId="13" xfId="0" applyFont="1" applyFill="1" applyBorder="1" applyAlignment="1">
      <alignment horizont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/>
    <xf numFmtId="0" fontId="0" fillId="0" borderId="13" xfId="0" applyFont="1" applyBorder="1" applyAlignment="1">
      <alignment horizontal="left" vertical="top" wrapText="1"/>
    </xf>
    <xf numFmtId="0" fontId="0" fillId="0" borderId="13" xfId="0" applyFont="1" applyBorder="1" applyAlignment="1"/>
    <xf numFmtId="0" fontId="4" fillId="7" borderId="1" xfId="0" applyFont="1" applyFill="1" applyBorder="1" applyAlignment="1" applyProtection="1">
      <alignment horizontal="left" vertical="center" wrapText="1"/>
    </xf>
    <xf numFmtId="0" fontId="14" fillId="7" borderId="15" xfId="0" applyFont="1" applyFill="1" applyBorder="1" applyAlignment="1" applyProtection="1">
      <alignment vertical="center" wrapText="1"/>
      <protection locked="0"/>
    </xf>
    <xf numFmtId="0" fontId="15" fillId="7" borderId="16" xfId="0" applyFont="1" applyFill="1" applyBorder="1" applyAlignment="1">
      <alignment vertical="center" wrapText="1"/>
    </xf>
    <xf numFmtId="0" fontId="15" fillId="7" borderId="17" xfId="0" applyFont="1" applyFill="1" applyBorder="1" applyAlignment="1">
      <alignment vertical="center" wrapText="1"/>
    </xf>
    <xf numFmtId="0" fontId="15" fillId="7" borderId="18" xfId="0" applyFont="1" applyFill="1" applyBorder="1" applyAlignment="1">
      <alignment vertical="center" wrapText="1"/>
    </xf>
    <xf numFmtId="0" fontId="15" fillId="7" borderId="19" xfId="0" applyFont="1" applyFill="1" applyBorder="1" applyAlignment="1">
      <alignment vertical="center" wrapText="1"/>
    </xf>
    <xf numFmtId="0" fontId="15" fillId="7" borderId="20" xfId="0" applyFont="1" applyFill="1" applyBorder="1" applyAlignment="1">
      <alignment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7" fillId="10" borderId="1" xfId="0" applyFont="1" applyFill="1" applyBorder="1" applyAlignment="1">
      <alignment horizontal="left" wrapText="1"/>
    </xf>
    <xf numFmtId="0" fontId="22" fillId="2" borderId="0" xfId="0" applyFont="1" applyFill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center"/>
    </xf>
    <xf numFmtId="0" fontId="21" fillId="3" borderId="11" xfId="0" applyFont="1" applyFill="1" applyBorder="1" applyAlignment="1">
      <alignment vertical="top"/>
    </xf>
    <xf numFmtId="0" fontId="21" fillId="3" borderId="12" xfId="0" applyFont="1" applyFill="1" applyBorder="1" applyAlignment="1">
      <alignment vertical="top"/>
    </xf>
    <xf numFmtId="0" fontId="21" fillId="3" borderId="13" xfId="0" applyFont="1" applyFill="1" applyBorder="1" applyAlignment="1">
      <alignment vertical="top"/>
    </xf>
    <xf numFmtId="0" fontId="21" fillId="3" borderId="1" xfId="0" applyFont="1" applyFill="1" applyBorder="1" applyAlignment="1">
      <alignment horizontal="left" vertical="top" wrapText="1"/>
    </xf>
    <xf numFmtId="9" fontId="0" fillId="0" borderId="2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top" wrapText="1"/>
    </xf>
    <xf numFmtId="0" fontId="27" fillId="10" borderId="1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21" fillId="3" borderId="19" xfId="0" applyFont="1" applyFill="1" applyBorder="1" applyAlignment="1">
      <alignment vertical="top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7" fillId="10" borderId="0" xfId="0" applyFont="1" applyFill="1" applyAlignment="1">
      <alignment horizontal="center" vertical="top" wrapText="1"/>
    </xf>
    <xf numFmtId="0" fontId="3" fillId="10" borderId="0" xfId="0" applyFont="1" applyFill="1" applyAlignment="1">
      <alignment horizontal="center" vertical="top" wrapText="1"/>
    </xf>
    <xf numFmtId="9" fontId="19" fillId="10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31" fillId="0" borderId="13" xfId="0" applyFont="1" applyBorder="1"/>
    <xf numFmtId="0" fontId="5" fillId="6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left" vertical="center" wrapText="1"/>
      <protection locked="0"/>
    </xf>
    <xf numFmtId="0" fontId="32" fillId="0" borderId="2" xfId="0" applyFont="1" applyBorder="1" applyAlignment="1" applyProtection="1">
      <alignment horizontal="center"/>
      <protection locked="0"/>
    </xf>
    <xf numFmtId="0" fontId="32" fillId="4" borderId="1" xfId="0" applyFont="1" applyFill="1" applyBorder="1" applyAlignment="1">
      <alignment horizontal="center" vertical="center"/>
    </xf>
    <xf numFmtId="0" fontId="32" fillId="0" borderId="1" xfId="0" applyFont="1" applyBorder="1"/>
    <xf numFmtId="0" fontId="5" fillId="4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 applyProtection="1">
      <alignment horizontal="center"/>
      <protection locked="0"/>
    </xf>
    <xf numFmtId="0" fontId="32" fillId="0" borderId="10" xfId="0" applyFont="1" applyBorder="1" applyAlignment="1" applyProtection="1">
      <alignment horizontal="center"/>
      <protection locked="0"/>
    </xf>
    <xf numFmtId="0" fontId="32" fillId="0" borderId="1" xfId="0" applyFont="1" applyBorder="1" applyAlignment="1">
      <alignment horizontal="center"/>
    </xf>
    <xf numFmtId="166" fontId="32" fillId="0" borderId="1" xfId="0" applyNumberFormat="1" applyFont="1" applyBorder="1" applyAlignment="1">
      <alignment horizontal="center" vertical="center" wrapText="1"/>
    </xf>
    <xf numFmtId="0" fontId="32" fillId="3" borderId="10" xfId="0" applyFont="1" applyFill="1" applyBorder="1" applyAlignment="1" applyProtection="1">
      <alignment horizontal="center"/>
      <protection locked="0"/>
    </xf>
    <xf numFmtId="0" fontId="32" fillId="0" borderId="3" xfId="0" applyFont="1" applyBorder="1" applyAlignment="1" applyProtection="1">
      <alignment horizontal="center"/>
      <protection locked="0"/>
    </xf>
    <xf numFmtId="9" fontId="32" fillId="0" borderId="1" xfId="1" applyFont="1" applyBorder="1" applyAlignment="1">
      <alignment horizontal="center"/>
    </xf>
    <xf numFmtId="166" fontId="32" fillId="0" borderId="1" xfId="1" applyNumberFormat="1" applyFont="1" applyBorder="1" applyAlignment="1">
      <alignment horizontal="center"/>
    </xf>
    <xf numFmtId="0" fontId="32" fillId="3" borderId="3" xfId="0" applyFont="1" applyFill="1" applyBorder="1" applyAlignment="1" applyProtection="1">
      <alignment horizontal="center"/>
      <protection locked="0"/>
    </xf>
  </cellXfs>
  <cellStyles count="3">
    <cellStyle name="Explanatory Text" xfId="2" builtinId="53"/>
    <cellStyle name="Normal" xfId="0" builtinId="0"/>
    <cellStyle name="Percent" xfId="1" builtinId="5"/>
  </cellStyles>
  <dxfs count="27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6977B9-02E3-410A-918C-70F66559F0D2}" name="Table1" displayName="Table1" ref="Y2:Y22" totalsRowShown="0" headerRowDxfId="21" dataDxfId="19" headerRowBorderDxfId="20" tableBorderDxfId="18" totalsRowBorderDxfId="17" headerRowCellStyle="Explanatory Text" dataCellStyle="Explanatory Text">
  <autoFilter ref="Y2:Y22" xr:uid="{B26F590D-4B69-44FC-A29C-CE74B73EA87A}"/>
  <tableColumns count="1">
    <tableColumn id="1" xr3:uid="{0816B4F8-3422-43B5-B46C-6F2D002B692E}" name="Column1" dataDxfId="16" dataCellStyle="Explanatory Tex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5793B6-5BE3-49F5-BEEE-B371CCFF7846}" name="Table154" displayName="Table154" ref="Y2:Y29" totalsRowShown="0" headerRowDxfId="5" dataDxfId="3" headerRowBorderDxfId="4" tableBorderDxfId="2" totalsRowBorderDxfId="1" headerRowCellStyle="Explanatory Text" dataCellStyle="Explanatory Text">
  <autoFilter ref="Y2:Y29" xr:uid="{B26F590D-4B69-44FC-A29C-CE74B73EA87A}"/>
  <tableColumns count="1">
    <tableColumn id="1" xr3:uid="{C8435045-AA28-4D5A-BFAA-9521370339FF}" name="Column1" dataDxfId="0" dataCellStyle="Explanatory Tex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4405E-13C7-400F-88C3-93F27BC62EED}">
  <dimension ref="A1:Y60"/>
  <sheetViews>
    <sheetView showGridLines="0" view="pageLayout" zoomScale="80" zoomScaleNormal="100" zoomScaleSheetLayoutView="62" zoomScalePageLayoutView="80" workbookViewId="0">
      <selection activeCell="A9" sqref="A9:B9"/>
    </sheetView>
  </sheetViews>
  <sheetFormatPr defaultColWidth="9.140625" defaultRowHeight="14.25" x14ac:dyDescent="0.25"/>
  <cols>
    <col min="1" max="1" width="3.42578125" style="6" customWidth="1"/>
    <col min="2" max="2" width="72.42578125" style="6" customWidth="1"/>
    <col min="3" max="3" width="7" style="6" customWidth="1"/>
    <col min="4" max="4" width="6.7109375" style="6" customWidth="1"/>
    <col min="5" max="5" width="7.28515625" style="6" customWidth="1"/>
    <col min="6" max="14" width="0" style="7" hidden="1" customWidth="1"/>
    <col min="15" max="15" width="47.28515625" style="6" customWidth="1"/>
    <col min="16" max="16" width="50.7109375" style="6" customWidth="1"/>
    <col min="17" max="24" width="9.140625" style="7"/>
    <col min="25" max="25" width="27.42578125" style="7" hidden="1" customWidth="1"/>
    <col min="26" max="16384" width="9.140625" style="7"/>
  </cols>
  <sheetData>
    <row r="1" spans="1:25" ht="18" x14ac:dyDescent="0.25">
      <c r="B1" s="42"/>
      <c r="O1" s="43" t="s">
        <v>4</v>
      </c>
      <c r="P1" s="19"/>
    </row>
    <row r="2" spans="1:25" ht="18" x14ac:dyDescent="0.25">
      <c r="O2" s="44" t="s">
        <v>5</v>
      </c>
      <c r="P2" s="18"/>
      <c r="Y2" s="45" t="s">
        <v>7</v>
      </c>
    </row>
    <row r="3" spans="1:25" ht="18.75" thickBot="1" x14ac:dyDescent="0.3">
      <c r="O3" s="46" t="s">
        <v>133</v>
      </c>
      <c r="P3" s="47" t="e">
        <f>(D57+E57+D50+E50+#REF!+#REF!+D24+E24+D15+E15)/(C14+C23+#REF!+C49+C56)</f>
        <v>#REF!</v>
      </c>
      <c r="Y3" s="22" t="s">
        <v>134</v>
      </c>
    </row>
    <row r="4" spans="1:25" x14ac:dyDescent="0.25">
      <c r="O4" s="7"/>
      <c r="P4" s="48"/>
      <c r="Y4" s="22" t="s">
        <v>135</v>
      </c>
    </row>
    <row r="5" spans="1:25" ht="16.5" x14ac:dyDescent="0.25">
      <c r="A5" s="129" t="s">
        <v>136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Y5" s="22" t="s">
        <v>137</v>
      </c>
    </row>
    <row r="6" spans="1:25" ht="16.5" x14ac:dyDescent="0.25">
      <c r="A6" s="130" t="s">
        <v>138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Y6" s="22" t="s">
        <v>139</v>
      </c>
    </row>
    <row r="7" spans="1:25" ht="16.5" x14ac:dyDescent="0.25">
      <c r="A7" s="131" t="s">
        <v>140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Y7" s="22" t="s">
        <v>141</v>
      </c>
    </row>
    <row r="8" spans="1:25" ht="16.5" x14ac:dyDescent="0.25">
      <c r="A8" s="49"/>
      <c r="B8" s="50"/>
      <c r="C8" s="132" t="s">
        <v>9</v>
      </c>
      <c r="D8" s="133"/>
      <c r="E8" s="134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Y8" s="22"/>
    </row>
    <row r="9" spans="1:25" ht="33" x14ac:dyDescent="0.25">
      <c r="A9" s="135" t="s">
        <v>142</v>
      </c>
      <c r="B9" s="136"/>
      <c r="C9" s="52">
        <v>0</v>
      </c>
      <c r="D9" s="52">
        <v>0.5</v>
      </c>
      <c r="E9" s="52">
        <v>1</v>
      </c>
      <c r="F9" s="9"/>
      <c r="G9" s="9"/>
      <c r="H9" s="9"/>
      <c r="I9" s="9"/>
      <c r="J9" s="9"/>
      <c r="K9" s="9"/>
      <c r="L9" s="9"/>
      <c r="M9" s="9"/>
      <c r="N9" s="9"/>
      <c r="O9" s="52" t="s">
        <v>8</v>
      </c>
      <c r="P9" s="53" t="s">
        <v>0</v>
      </c>
      <c r="Y9" s="22" t="s">
        <v>143</v>
      </c>
    </row>
    <row r="10" spans="1:25" ht="16.5" x14ac:dyDescent="0.25">
      <c r="A10" s="4">
        <v>1</v>
      </c>
      <c r="B10" s="54" t="s">
        <v>144</v>
      </c>
      <c r="C10" s="55" t="s">
        <v>3</v>
      </c>
      <c r="D10" s="56"/>
      <c r="E10" s="56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57"/>
      <c r="Y10" s="22" t="s">
        <v>145</v>
      </c>
    </row>
    <row r="11" spans="1:25" ht="16.5" x14ac:dyDescent="0.25">
      <c r="A11" s="4">
        <v>2</v>
      </c>
      <c r="B11" s="54" t="s">
        <v>146</v>
      </c>
      <c r="C11" s="55" t="s">
        <v>3</v>
      </c>
      <c r="D11" s="56"/>
      <c r="E11" s="56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57"/>
      <c r="Y11" s="22" t="s">
        <v>147</v>
      </c>
    </row>
    <row r="12" spans="1:25" ht="33" x14ac:dyDescent="0.25">
      <c r="A12" s="4">
        <v>3</v>
      </c>
      <c r="B12" s="54" t="s">
        <v>148</v>
      </c>
      <c r="C12" s="55" t="s">
        <v>3</v>
      </c>
      <c r="D12" s="56"/>
      <c r="E12" s="56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57"/>
      <c r="Y12" s="22" t="s">
        <v>149</v>
      </c>
    </row>
    <row r="13" spans="1:25" ht="33" x14ac:dyDescent="0.25">
      <c r="A13" s="4">
        <v>4</v>
      </c>
      <c r="B13" s="54" t="s">
        <v>150</v>
      </c>
      <c r="C13" s="55" t="s">
        <v>3</v>
      </c>
      <c r="D13" s="56"/>
      <c r="E13" s="56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57"/>
      <c r="Y13" s="22" t="s">
        <v>151</v>
      </c>
    </row>
    <row r="14" spans="1:25" ht="16.5" x14ac:dyDescent="0.25">
      <c r="A14" s="123" t="s">
        <v>152</v>
      </c>
      <c r="B14" s="124"/>
      <c r="C14" s="125">
        <f>COUNTA(C10:E13)</f>
        <v>4</v>
      </c>
      <c r="D14" s="125"/>
      <c r="E14" s="125"/>
      <c r="F14" s="58"/>
      <c r="G14" s="58"/>
      <c r="H14" s="58"/>
      <c r="I14" s="58"/>
      <c r="J14" s="58"/>
      <c r="K14" s="58"/>
      <c r="L14" s="58"/>
      <c r="M14" s="58"/>
      <c r="N14" s="58"/>
      <c r="O14" s="59" t="s">
        <v>2</v>
      </c>
      <c r="P14" s="126"/>
      <c r="Y14" s="22" t="s">
        <v>153</v>
      </c>
    </row>
    <row r="15" spans="1:25" ht="16.5" x14ac:dyDescent="0.25">
      <c r="A15" s="123" t="s">
        <v>1</v>
      </c>
      <c r="B15" s="124"/>
      <c r="C15" s="60">
        <v>0</v>
      </c>
      <c r="D15" s="60">
        <f>COUNTA(D10:D13)*0.5</f>
        <v>0</v>
      </c>
      <c r="E15" s="60">
        <f>COUNTA(E10:E13)</f>
        <v>0</v>
      </c>
      <c r="F15" s="58"/>
      <c r="G15" s="58"/>
      <c r="H15" s="58"/>
      <c r="I15" s="58"/>
      <c r="J15" s="58"/>
      <c r="K15" s="58"/>
      <c r="L15" s="58"/>
      <c r="M15" s="58"/>
      <c r="N15" s="58"/>
      <c r="O15" s="128">
        <f>(D15+E15)/(C14)</f>
        <v>0</v>
      </c>
      <c r="P15" s="127"/>
      <c r="Y15" s="22" t="s">
        <v>154</v>
      </c>
    </row>
    <row r="16" spans="1:25" ht="16.5" x14ac:dyDescent="0.25">
      <c r="A16" s="123" t="s">
        <v>6</v>
      </c>
      <c r="B16" s="124"/>
      <c r="C16" s="61">
        <v>0</v>
      </c>
      <c r="D16" s="61">
        <f>D15/$C$14</f>
        <v>0</v>
      </c>
      <c r="E16" s="61">
        <f>E15/$C$14</f>
        <v>0</v>
      </c>
      <c r="F16" s="58"/>
      <c r="G16" s="58"/>
      <c r="H16" s="58"/>
      <c r="I16" s="58"/>
      <c r="J16" s="58"/>
      <c r="K16" s="58"/>
      <c r="L16" s="58"/>
      <c r="M16" s="58"/>
      <c r="N16" s="58"/>
      <c r="O16" s="128"/>
      <c r="P16" s="127"/>
      <c r="Y16" s="22" t="s">
        <v>155</v>
      </c>
    </row>
    <row r="17" spans="1:25" ht="16.5" x14ac:dyDescent="0.25">
      <c r="A17" s="137" t="s">
        <v>156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Y17" s="22" t="s">
        <v>157</v>
      </c>
    </row>
    <row r="18" spans="1:25" ht="33" x14ac:dyDescent="0.25">
      <c r="A18" s="135" t="s">
        <v>158</v>
      </c>
      <c r="B18" s="136"/>
      <c r="C18" s="52">
        <v>0</v>
      </c>
      <c r="D18" s="52">
        <v>0.5</v>
      </c>
      <c r="E18" s="52">
        <v>1</v>
      </c>
      <c r="F18" s="9"/>
      <c r="G18" s="9"/>
      <c r="H18" s="9"/>
      <c r="I18" s="9"/>
      <c r="J18" s="9"/>
      <c r="K18" s="9"/>
      <c r="L18" s="9"/>
      <c r="M18" s="9"/>
      <c r="N18" s="9"/>
      <c r="O18" s="52" t="s">
        <v>8</v>
      </c>
      <c r="P18" s="53" t="s">
        <v>0</v>
      </c>
      <c r="Y18" s="22" t="s">
        <v>159</v>
      </c>
    </row>
    <row r="19" spans="1:25" ht="16.5" x14ac:dyDescent="0.25">
      <c r="A19" s="4">
        <v>1</v>
      </c>
      <c r="B19" s="54" t="s">
        <v>160</v>
      </c>
      <c r="C19" s="55" t="s">
        <v>3</v>
      </c>
      <c r="D19" s="56"/>
      <c r="E19" s="56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57"/>
      <c r="Y19" s="22" t="s">
        <v>161</v>
      </c>
    </row>
    <row r="20" spans="1:25" ht="16.5" x14ac:dyDescent="0.25">
      <c r="A20" s="4">
        <v>2</v>
      </c>
      <c r="B20" s="54" t="s">
        <v>162</v>
      </c>
      <c r="C20" s="55" t="s">
        <v>3</v>
      </c>
      <c r="D20" s="56"/>
      <c r="E20" s="56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57"/>
      <c r="Y20" s="22" t="s">
        <v>163</v>
      </c>
    </row>
    <row r="21" spans="1:25" ht="16.5" x14ac:dyDescent="0.25">
      <c r="A21" s="4">
        <v>3</v>
      </c>
      <c r="B21" s="54" t="s">
        <v>164</v>
      </c>
      <c r="C21" s="55" t="s">
        <v>3</v>
      </c>
      <c r="D21" s="56"/>
      <c r="E21" s="56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57"/>
      <c r="Y21" s="22"/>
    </row>
    <row r="22" spans="1:25" ht="16.5" x14ac:dyDescent="0.25">
      <c r="A22" s="4">
        <v>4</v>
      </c>
      <c r="B22" s="54" t="s">
        <v>165</v>
      </c>
      <c r="C22" s="55" t="s">
        <v>3</v>
      </c>
      <c r="D22" s="56"/>
      <c r="E22" s="56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57"/>
      <c r="Y22" s="22"/>
    </row>
    <row r="23" spans="1:25" ht="16.5" x14ac:dyDescent="0.25">
      <c r="A23" s="123" t="s">
        <v>166</v>
      </c>
      <c r="B23" s="124"/>
      <c r="C23" s="125">
        <f>COUNTA(C19:E22)</f>
        <v>4</v>
      </c>
      <c r="D23" s="125"/>
      <c r="E23" s="125"/>
      <c r="F23" s="58"/>
      <c r="G23" s="58"/>
      <c r="H23" s="58"/>
      <c r="I23" s="58"/>
      <c r="J23" s="58"/>
      <c r="K23" s="58"/>
      <c r="L23" s="58"/>
      <c r="M23" s="58"/>
      <c r="N23" s="58"/>
      <c r="O23" s="59" t="s">
        <v>2</v>
      </c>
      <c r="P23" s="126"/>
    </row>
    <row r="24" spans="1:25" ht="16.5" x14ac:dyDescent="0.25">
      <c r="A24" s="123" t="s">
        <v>1</v>
      </c>
      <c r="B24" s="124"/>
      <c r="C24" s="60">
        <v>0</v>
      </c>
      <c r="D24" s="60">
        <f>COUNTA(D19:D22)*0.5</f>
        <v>0</v>
      </c>
      <c r="E24" s="60">
        <f>COUNTA(E19:E22)</f>
        <v>0</v>
      </c>
      <c r="F24" s="58"/>
      <c r="G24" s="58"/>
      <c r="H24" s="58"/>
      <c r="I24" s="58"/>
      <c r="J24" s="58"/>
      <c r="K24" s="58"/>
      <c r="L24" s="58"/>
      <c r="M24" s="58"/>
      <c r="N24" s="58"/>
      <c r="O24" s="128">
        <f>(D24+E24)/(C23)</f>
        <v>0</v>
      </c>
      <c r="P24" s="127"/>
      <c r="Y24" s="62"/>
    </row>
    <row r="25" spans="1:25" ht="16.5" x14ac:dyDescent="0.25">
      <c r="A25" s="123" t="s">
        <v>6</v>
      </c>
      <c r="B25" s="124"/>
      <c r="C25" s="61">
        <v>0</v>
      </c>
      <c r="D25" s="61">
        <f>D24/$C$14</f>
        <v>0</v>
      </c>
      <c r="E25" s="61">
        <f>E24/$C$14</f>
        <v>0</v>
      </c>
      <c r="F25" s="58"/>
      <c r="G25" s="58"/>
      <c r="H25" s="58"/>
      <c r="I25" s="58"/>
      <c r="J25" s="58"/>
      <c r="K25" s="58"/>
      <c r="L25" s="58"/>
      <c r="M25" s="58"/>
      <c r="N25" s="58"/>
      <c r="O25" s="128"/>
      <c r="P25" s="127"/>
    </row>
    <row r="26" spans="1:25" ht="16.5" x14ac:dyDescent="0.25">
      <c r="A26" s="137" t="s">
        <v>167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Y26" s="22" t="s">
        <v>157</v>
      </c>
    </row>
    <row r="27" spans="1:25" ht="33" x14ac:dyDescent="0.25">
      <c r="A27" s="135" t="s">
        <v>168</v>
      </c>
      <c r="B27" s="136"/>
      <c r="C27" s="52">
        <v>0</v>
      </c>
      <c r="D27" s="52">
        <v>0.5</v>
      </c>
      <c r="E27" s="52">
        <v>1</v>
      </c>
      <c r="F27" s="9"/>
      <c r="G27" s="9"/>
      <c r="H27" s="9"/>
      <c r="I27" s="9"/>
      <c r="J27" s="9"/>
      <c r="K27" s="9"/>
      <c r="L27" s="9"/>
      <c r="M27" s="9"/>
      <c r="N27" s="9"/>
      <c r="O27" s="52" t="s">
        <v>8</v>
      </c>
      <c r="P27" s="53" t="s">
        <v>0</v>
      </c>
      <c r="Y27" s="22" t="s">
        <v>159</v>
      </c>
    </row>
    <row r="28" spans="1:25" ht="49.5" x14ac:dyDescent="0.25">
      <c r="A28" s="4">
        <v>1</v>
      </c>
      <c r="B28" s="54" t="s">
        <v>169</v>
      </c>
      <c r="C28" s="55" t="s">
        <v>3</v>
      </c>
      <c r="D28" s="56"/>
      <c r="E28" s="56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57"/>
    </row>
    <row r="29" spans="1:25" ht="33" x14ac:dyDescent="0.25">
      <c r="A29" s="4">
        <v>2</v>
      </c>
      <c r="B29" s="54" t="s">
        <v>170</v>
      </c>
      <c r="C29" s="55" t="s">
        <v>3</v>
      </c>
      <c r="D29" s="56"/>
      <c r="E29" s="56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57"/>
    </row>
    <row r="30" spans="1:25" ht="49.5" x14ac:dyDescent="0.25">
      <c r="A30" s="4">
        <v>3</v>
      </c>
      <c r="B30" s="54" t="s">
        <v>171</v>
      </c>
      <c r="C30" s="55" t="s">
        <v>3</v>
      </c>
      <c r="D30" s="56"/>
      <c r="E30" s="56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57"/>
    </row>
    <row r="31" spans="1:25" ht="16.5" x14ac:dyDescent="0.25">
      <c r="A31" s="123" t="s">
        <v>152</v>
      </c>
      <c r="B31" s="124"/>
      <c r="C31" s="125">
        <f>COUNTA(C28:E30)</f>
        <v>3</v>
      </c>
      <c r="D31" s="125"/>
      <c r="E31" s="125"/>
      <c r="F31" s="58"/>
      <c r="G31" s="58"/>
      <c r="H31" s="58"/>
      <c r="I31" s="58"/>
      <c r="J31" s="58"/>
      <c r="K31" s="58"/>
      <c r="L31" s="58"/>
      <c r="M31" s="58"/>
      <c r="N31" s="58"/>
      <c r="O31" s="59" t="s">
        <v>2</v>
      </c>
      <c r="P31" s="126"/>
    </row>
    <row r="32" spans="1:25" ht="16.5" x14ac:dyDescent="0.25">
      <c r="A32" s="123" t="s">
        <v>1</v>
      </c>
      <c r="B32" s="124"/>
      <c r="C32" s="60">
        <v>0</v>
      </c>
      <c r="D32" s="60">
        <f>COUNTA(D27:D30)*0.5</f>
        <v>0.5</v>
      </c>
      <c r="E32" s="60">
        <f>COUNTA(E27:E30)</f>
        <v>1</v>
      </c>
      <c r="F32" s="58"/>
      <c r="G32" s="58"/>
      <c r="H32" s="58"/>
      <c r="I32" s="58"/>
      <c r="J32" s="58"/>
      <c r="K32" s="58"/>
      <c r="L32" s="58"/>
      <c r="M32" s="58"/>
      <c r="N32" s="58"/>
      <c r="O32" s="128">
        <f>(D32+E32)/(C31)</f>
        <v>0.5</v>
      </c>
      <c r="P32" s="127"/>
    </row>
    <row r="33" spans="1:25" ht="16.5" x14ac:dyDescent="0.25">
      <c r="A33" s="123" t="s">
        <v>6</v>
      </c>
      <c r="B33" s="124"/>
      <c r="C33" s="61">
        <v>0</v>
      </c>
      <c r="D33" s="61">
        <f>D32/$C$14</f>
        <v>0.125</v>
      </c>
      <c r="E33" s="61">
        <f>E32/$C$14</f>
        <v>0.25</v>
      </c>
      <c r="F33" s="58"/>
      <c r="G33" s="58"/>
      <c r="H33" s="58"/>
      <c r="I33" s="58"/>
      <c r="J33" s="58"/>
      <c r="K33" s="58"/>
      <c r="L33" s="58"/>
      <c r="M33" s="58"/>
      <c r="N33" s="58"/>
      <c r="O33" s="128"/>
      <c r="P33" s="127"/>
    </row>
    <row r="34" spans="1:25" ht="16.5" x14ac:dyDescent="0.25">
      <c r="A34" s="137" t="s">
        <v>172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Y34" s="22" t="s">
        <v>157</v>
      </c>
    </row>
    <row r="35" spans="1:25" ht="33" x14ac:dyDescent="0.25">
      <c r="A35" s="135" t="s">
        <v>173</v>
      </c>
      <c r="B35" s="136"/>
      <c r="C35" s="52">
        <v>0</v>
      </c>
      <c r="D35" s="52">
        <v>0.5</v>
      </c>
      <c r="E35" s="52">
        <v>1</v>
      </c>
      <c r="F35" s="9"/>
      <c r="G35" s="9"/>
      <c r="H35" s="9"/>
      <c r="I35" s="9"/>
      <c r="J35" s="9"/>
      <c r="K35" s="9"/>
      <c r="L35" s="9"/>
      <c r="M35" s="9"/>
      <c r="N35" s="9"/>
      <c r="O35" s="52" t="s">
        <v>8</v>
      </c>
      <c r="P35" s="53" t="s">
        <v>0</v>
      </c>
      <c r="Y35" s="22" t="s">
        <v>159</v>
      </c>
    </row>
    <row r="36" spans="1:25" ht="16.5" x14ac:dyDescent="0.25">
      <c r="A36" s="4">
        <v>1</v>
      </c>
      <c r="B36" s="54" t="s">
        <v>174</v>
      </c>
      <c r="C36" s="55" t="s">
        <v>3</v>
      </c>
      <c r="D36" s="56"/>
      <c r="E36" s="55"/>
      <c r="F36" s="10"/>
      <c r="G36" s="10"/>
      <c r="H36" s="10"/>
      <c r="I36" s="10"/>
      <c r="J36" s="10"/>
      <c r="K36" s="10"/>
      <c r="L36" s="10"/>
      <c r="M36" s="10"/>
      <c r="N36" s="10"/>
      <c r="O36" s="11"/>
      <c r="P36" s="57"/>
      <c r="Y36" s="22" t="s">
        <v>161</v>
      </c>
    </row>
    <row r="37" spans="1:25" ht="16.5" x14ac:dyDescent="0.25">
      <c r="A37" s="4">
        <v>2</v>
      </c>
      <c r="B37" s="54" t="s">
        <v>175</v>
      </c>
      <c r="C37" s="55" t="s">
        <v>3</v>
      </c>
      <c r="D37" s="56"/>
      <c r="E37" s="55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57"/>
      <c r="Y37" s="22" t="s">
        <v>163</v>
      </c>
    </row>
    <row r="38" spans="1:25" ht="33" x14ac:dyDescent="0.25">
      <c r="A38" s="4">
        <v>3</v>
      </c>
      <c r="B38" s="54" t="s">
        <v>176</v>
      </c>
      <c r="C38" s="55" t="s">
        <v>3</v>
      </c>
      <c r="D38" s="56"/>
      <c r="E38" s="55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57"/>
      <c r="Y38" s="22"/>
    </row>
    <row r="39" spans="1:25" ht="16.5" x14ac:dyDescent="0.25">
      <c r="A39" s="4">
        <v>4</v>
      </c>
      <c r="B39" s="54" t="s">
        <v>177</v>
      </c>
      <c r="C39" s="55" t="s">
        <v>3</v>
      </c>
      <c r="D39" s="56"/>
      <c r="E39" s="56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57"/>
      <c r="Y39" s="22"/>
    </row>
    <row r="40" spans="1:25" ht="16.5" x14ac:dyDescent="0.25">
      <c r="A40" s="4">
        <v>5</v>
      </c>
      <c r="B40" s="54" t="s">
        <v>178</v>
      </c>
      <c r="C40" s="55" t="s">
        <v>3</v>
      </c>
      <c r="D40" s="56"/>
      <c r="E40" s="56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57"/>
      <c r="Y40" s="22"/>
    </row>
    <row r="41" spans="1:25" ht="16.5" x14ac:dyDescent="0.25">
      <c r="A41" s="123" t="s">
        <v>166</v>
      </c>
      <c r="B41" s="124"/>
      <c r="C41" s="125">
        <f>COUNTA(C36:E40)</f>
        <v>5</v>
      </c>
      <c r="D41" s="125"/>
      <c r="E41" s="125"/>
      <c r="F41" s="58"/>
      <c r="G41" s="58"/>
      <c r="H41" s="58"/>
      <c r="I41" s="58"/>
      <c r="J41" s="58"/>
      <c r="K41" s="58"/>
      <c r="L41" s="58"/>
      <c r="M41" s="58"/>
      <c r="N41" s="58"/>
      <c r="O41" s="59" t="s">
        <v>2</v>
      </c>
      <c r="P41" s="126"/>
    </row>
    <row r="42" spans="1:25" ht="16.5" x14ac:dyDescent="0.25">
      <c r="A42" s="123" t="s">
        <v>1</v>
      </c>
      <c r="B42" s="124"/>
      <c r="C42" s="60">
        <v>0</v>
      </c>
      <c r="D42" s="60">
        <f>COUNTA(D36:D40)*0.5</f>
        <v>0</v>
      </c>
      <c r="E42" s="60">
        <f>COUNTA(E36:E40)</f>
        <v>0</v>
      </c>
      <c r="F42" s="58"/>
      <c r="G42" s="58"/>
      <c r="H42" s="58"/>
      <c r="I42" s="58"/>
      <c r="J42" s="58"/>
      <c r="K42" s="58"/>
      <c r="L42" s="58"/>
      <c r="M42" s="58"/>
      <c r="N42" s="58"/>
      <c r="O42" s="128">
        <f>(D42+E42)/(C41)</f>
        <v>0</v>
      </c>
      <c r="P42" s="127"/>
      <c r="Y42" s="62"/>
    </row>
    <row r="43" spans="1:25" ht="16.5" x14ac:dyDescent="0.25">
      <c r="A43" s="123" t="s">
        <v>6</v>
      </c>
      <c r="B43" s="124"/>
      <c r="C43" s="61">
        <v>0</v>
      </c>
      <c r="D43" s="61">
        <f>D42/$C$14</f>
        <v>0</v>
      </c>
      <c r="E43" s="61">
        <f>E42/$C$14</f>
        <v>0</v>
      </c>
      <c r="F43" s="58"/>
      <c r="G43" s="58"/>
      <c r="H43" s="58"/>
      <c r="I43" s="58"/>
      <c r="J43" s="58"/>
      <c r="K43" s="58"/>
      <c r="L43" s="58"/>
      <c r="M43" s="58"/>
      <c r="N43" s="58"/>
      <c r="O43" s="128"/>
      <c r="P43" s="127"/>
    </row>
    <row r="44" spans="1:25" ht="17.25" customHeight="1" x14ac:dyDescent="0.25">
      <c r="A44" s="138" t="s">
        <v>179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</row>
    <row r="45" spans="1:25" ht="16.5" x14ac:dyDescent="0.25">
      <c r="A45" s="139" t="s">
        <v>180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</row>
    <row r="46" spans="1:25" ht="16.5" x14ac:dyDescent="0.25">
      <c r="A46" s="140" t="s">
        <v>181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</row>
    <row r="47" spans="1:25" ht="33" x14ac:dyDescent="0.25">
      <c r="A47" s="141" t="s">
        <v>182</v>
      </c>
      <c r="B47" s="136"/>
      <c r="C47" s="52">
        <v>0</v>
      </c>
      <c r="D47" s="52">
        <v>0.5</v>
      </c>
      <c r="E47" s="52">
        <v>1</v>
      </c>
      <c r="F47" s="9"/>
      <c r="G47" s="9"/>
      <c r="H47" s="9"/>
      <c r="I47" s="9"/>
      <c r="J47" s="9"/>
      <c r="K47" s="9"/>
      <c r="L47" s="9"/>
      <c r="M47" s="9"/>
      <c r="N47" s="9"/>
      <c r="O47" s="52" t="s">
        <v>8</v>
      </c>
      <c r="P47" s="53" t="s">
        <v>0</v>
      </c>
    </row>
    <row r="48" spans="1:25" ht="82.5" x14ac:dyDescent="0.25">
      <c r="A48" s="4">
        <v>1</v>
      </c>
      <c r="B48" s="63" t="s">
        <v>183</v>
      </c>
      <c r="C48" s="56" t="s">
        <v>3</v>
      </c>
      <c r="D48" s="56"/>
      <c r="E48" s="56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64"/>
    </row>
    <row r="49" spans="1:16" ht="16.5" x14ac:dyDescent="0.25">
      <c r="A49" s="142"/>
      <c r="B49" s="65" t="s">
        <v>184</v>
      </c>
      <c r="C49" s="125">
        <f>COUNTA(C48:E48)</f>
        <v>1</v>
      </c>
      <c r="D49" s="125"/>
      <c r="E49" s="125"/>
      <c r="F49" s="58"/>
      <c r="G49" s="58"/>
      <c r="H49" s="58"/>
      <c r="I49" s="58"/>
      <c r="J49" s="58"/>
      <c r="K49" s="58"/>
      <c r="L49" s="58"/>
      <c r="M49" s="58"/>
      <c r="N49" s="58"/>
      <c r="O49" s="59" t="s">
        <v>2</v>
      </c>
      <c r="P49" s="126"/>
    </row>
    <row r="50" spans="1:16" ht="16.5" x14ac:dyDescent="0.25">
      <c r="A50" s="142"/>
      <c r="B50" s="66" t="s">
        <v>1</v>
      </c>
      <c r="C50" s="60">
        <v>0</v>
      </c>
      <c r="D50" s="60">
        <f>COUNTA(D48)*0.5</f>
        <v>0</v>
      </c>
      <c r="E50" s="60">
        <f>COUNTA(E48)</f>
        <v>0</v>
      </c>
      <c r="F50" s="58"/>
      <c r="G50" s="58"/>
      <c r="H50" s="58"/>
      <c r="I50" s="58"/>
      <c r="J50" s="58"/>
      <c r="K50" s="58"/>
      <c r="L50" s="58"/>
      <c r="M50" s="58"/>
      <c r="N50" s="58"/>
      <c r="O50" s="128">
        <f>(D50+E50)/(C49)</f>
        <v>0</v>
      </c>
      <c r="P50" s="127"/>
    </row>
    <row r="51" spans="1:16" ht="16.5" x14ac:dyDescent="0.25">
      <c r="A51" s="142"/>
      <c r="B51" s="66" t="s">
        <v>6</v>
      </c>
      <c r="C51" s="61">
        <v>0</v>
      </c>
      <c r="D51" s="61">
        <f>D50/$C$49</f>
        <v>0</v>
      </c>
      <c r="E51" s="61">
        <f>E50/$C$49</f>
        <v>0</v>
      </c>
      <c r="F51" s="58"/>
      <c r="G51" s="58"/>
      <c r="H51" s="58"/>
      <c r="I51" s="58"/>
      <c r="J51" s="58"/>
      <c r="K51" s="58"/>
      <c r="L51" s="58"/>
      <c r="M51" s="58"/>
      <c r="N51" s="58"/>
      <c r="O51" s="128"/>
      <c r="P51" s="127"/>
    </row>
    <row r="52" spans="1:16" ht="16.5" x14ac:dyDescent="0.25">
      <c r="A52" s="140" t="s">
        <v>185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</row>
    <row r="53" spans="1:16" ht="33" x14ac:dyDescent="0.25">
      <c r="A53" s="135" t="s">
        <v>186</v>
      </c>
      <c r="B53" s="136"/>
      <c r="C53" s="52">
        <v>0</v>
      </c>
      <c r="D53" s="52">
        <v>0.5</v>
      </c>
      <c r="E53" s="52">
        <v>1</v>
      </c>
      <c r="F53" s="9"/>
      <c r="G53" s="9"/>
      <c r="H53" s="9"/>
      <c r="I53" s="9"/>
      <c r="J53" s="9"/>
      <c r="K53" s="9"/>
      <c r="L53" s="9"/>
      <c r="M53" s="9"/>
      <c r="N53" s="9"/>
      <c r="O53" s="52" t="s">
        <v>8</v>
      </c>
      <c r="P53" s="53" t="s">
        <v>0</v>
      </c>
    </row>
    <row r="54" spans="1:16" ht="66" x14ac:dyDescent="0.25">
      <c r="A54" s="4">
        <v>1</v>
      </c>
      <c r="B54" s="63" t="s">
        <v>187</v>
      </c>
      <c r="C54" s="56" t="s">
        <v>3</v>
      </c>
      <c r="D54" s="56"/>
      <c r="E54" s="56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57"/>
    </row>
    <row r="55" spans="1:16" ht="33" x14ac:dyDescent="0.25">
      <c r="A55" s="4">
        <v>2</v>
      </c>
      <c r="B55" s="63" t="s">
        <v>188</v>
      </c>
      <c r="C55" s="56" t="s">
        <v>3</v>
      </c>
      <c r="D55" s="56"/>
      <c r="E55" s="56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57"/>
    </row>
    <row r="56" spans="1:16" ht="33" x14ac:dyDescent="0.25">
      <c r="A56" s="142"/>
      <c r="B56" s="65" t="s">
        <v>189</v>
      </c>
      <c r="C56" s="125">
        <f>COUNTA(C54:E55)</f>
        <v>2</v>
      </c>
      <c r="D56" s="125"/>
      <c r="E56" s="125"/>
      <c r="F56" s="58"/>
      <c r="G56" s="58"/>
      <c r="H56" s="58"/>
      <c r="I56" s="58"/>
      <c r="J56" s="58"/>
      <c r="K56" s="58"/>
      <c r="L56" s="58"/>
      <c r="M56" s="58"/>
      <c r="N56" s="58"/>
      <c r="O56" s="59" t="s">
        <v>2</v>
      </c>
      <c r="P56" s="126"/>
    </row>
    <row r="57" spans="1:16" ht="16.5" x14ac:dyDescent="0.25">
      <c r="A57" s="142"/>
      <c r="B57" s="66" t="s">
        <v>1</v>
      </c>
      <c r="C57" s="60">
        <v>0</v>
      </c>
      <c r="D57" s="60">
        <f>COUNTA(D54:D55)*0.5</f>
        <v>0</v>
      </c>
      <c r="E57" s="60">
        <f>COUNTA(E54:E55)</f>
        <v>0</v>
      </c>
      <c r="F57" s="58"/>
      <c r="G57" s="58"/>
      <c r="H57" s="58"/>
      <c r="I57" s="58"/>
      <c r="J57" s="58"/>
      <c r="K57" s="58"/>
      <c r="L57" s="58"/>
      <c r="M57" s="58"/>
      <c r="N57" s="58"/>
      <c r="O57" s="128">
        <f>(D57+E57)/(C56)</f>
        <v>0</v>
      </c>
      <c r="P57" s="127"/>
    </row>
    <row r="58" spans="1:16" ht="16.5" x14ac:dyDescent="0.25">
      <c r="A58" s="143"/>
      <c r="B58" s="66" t="s">
        <v>6</v>
      </c>
      <c r="C58" s="61">
        <v>0</v>
      </c>
      <c r="D58" s="61">
        <f>D57/$C$56</f>
        <v>0</v>
      </c>
      <c r="E58" s="61">
        <f>E57/$C$56</f>
        <v>0</v>
      </c>
      <c r="F58" s="58"/>
      <c r="G58" s="58"/>
      <c r="H58" s="58"/>
      <c r="I58" s="58"/>
      <c r="J58" s="58"/>
      <c r="K58" s="58"/>
      <c r="L58" s="58"/>
      <c r="M58" s="58"/>
      <c r="N58" s="58"/>
      <c r="O58" s="128"/>
      <c r="P58" s="144"/>
    </row>
    <row r="60" spans="1:16" x14ac:dyDescent="0.25">
      <c r="P60" s="67"/>
    </row>
  </sheetData>
  <mergeCells count="49">
    <mergeCell ref="A52:P52"/>
    <mergeCell ref="A53:B53"/>
    <mergeCell ref="A56:A58"/>
    <mergeCell ref="C56:E56"/>
    <mergeCell ref="P56:P58"/>
    <mergeCell ref="O57:O58"/>
    <mergeCell ref="A44:P44"/>
    <mergeCell ref="A45:P45"/>
    <mergeCell ref="A46:P46"/>
    <mergeCell ref="A47:B47"/>
    <mergeCell ref="A49:A51"/>
    <mergeCell ref="C49:E49"/>
    <mergeCell ref="P49:P51"/>
    <mergeCell ref="O50:O51"/>
    <mergeCell ref="A34:P34"/>
    <mergeCell ref="A35:B35"/>
    <mergeCell ref="A41:B41"/>
    <mergeCell ref="C41:E41"/>
    <mergeCell ref="P41:P43"/>
    <mergeCell ref="A42:B42"/>
    <mergeCell ref="O42:O43"/>
    <mergeCell ref="A43:B43"/>
    <mergeCell ref="A26:P26"/>
    <mergeCell ref="A27:B27"/>
    <mergeCell ref="A31:B31"/>
    <mergeCell ref="C31:E31"/>
    <mergeCell ref="P31:P33"/>
    <mergeCell ref="A32:B32"/>
    <mergeCell ref="O32:O33"/>
    <mergeCell ref="A33:B33"/>
    <mergeCell ref="A17:P17"/>
    <mergeCell ref="A18:B18"/>
    <mergeCell ref="A23:B23"/>
    <mergeCell ref="C23:E23"/>
    <mergeCell ref="P23:P25"/>
    <mergeCell ref="A24:B24"/>
    <mergeCell ref="O24:O25"/>
    <mergeCell ref="A25:B25"/>
    <mergeCell ref="A5:P5"/>
    <mergeCell ref="A6:P6"/>
    <mergeCell ref="A7:P7"/>
    <mergeCell ref="C8:E8"/>
    <mergeCell ref="A9:B9"/>
    <mergeCell ref="A14:B14"/>
    <mergeCell ref="C14:E14"/>
    <mergeCell ref="P14:P16"/>
    <mergeCell ref="A15:B15"/>
    <mergeCell ref="O15:O16"/>
    <mergeCell ref="A16:B16"/>
  </mergeCells>
  <conditionalFormatting sqref="Y2">
    <cfRule type="duplicateValues" dxfId="26" priority="4"/>
  </conditionalFormatting>
  <conditionalFormatting sqref="Y26">
    <cfRule type="duplicateValues" dxfId="25" priority="3"/>
  </conditionalFormatting>
  <conditionalFormatting sqref="Y27">
    <cfRule type="duplicateValues" dxfId="24" priority="2"/>
  </conditionalFormatting>
  <conditionalFormatting sqref="Y3:Y22">
    <cfRule type="duplicateValues" dxfId="23" priority="5"/>
  </conditionalFormatting>
  <conditionalFormatting sqref="Y34:Y40">
    <cfRule type="duplicateValues" dxfId="22" priority="1"/>
  </conditionalFormatting>
  <dataValidations disablePrompts="1" count="1">
    <dataValidation type="list" allowBlank="1" showInputMessage="1" showErrorMessage="1" sqref="P1" xr:uid="{AE21232B-A670-4811-A5E8-966B7A8B8071}">
      <formula1>$Y$3:$Y$22</formula1>
    </dataValidation>
  </dataValidations>
  <printOptions horizontalCentered="1"/>
  <pageMargins left="0.2" right="0.2" top="1.1499999999999999" bottom="0.5" header="0.3" footer="0.3"/>
  <pageSetup scale="50" orientation="portrait" r:id="rId1"/>
  <headerFooter>
    <oddHeader>&amp;L           &amp;20  &amp;G&amp;C&amp;"+,Bold"&amp;22Quality Management and Improvement
Delegation Oversight Audit Tool
2020 NCQA Standards</oddHeader>
    <oddFooter>&amp;LUpdated 1/23/2020&amp;C2020 NCQA Standards&amp;RPage &amp;P of &amp;N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03286-2821-4543-A191-5E37234A1426}">
  <dimension ref="A1:Z166"/>
  <sheetViews>
    <sheetView showGridLines="0" tabSelected="1" topLeftCell="A145" zoomScale="80" zoomScaleNormal="80" zoomScaleSheetLayoutView="62" zoomScalePageLayoutView="80" workbookViewId="0">
      <selection activeCell="O160" sqref="O160"/>
    </sheetView>
  </sheetViews>
  <sheetFormatPr defaultColWidth="9.140625" defaultRowHeight="14.25" x14ac:dyDescent="0.25"/>
  <cols>
    <col min="1" max="1" width="3.42578125" style="6" customWidth="1"/>
    <col min="2" max="2" width="72.42578125" style="6" customWidth="1"/>
    <col min="3" max="3" width="7" style="6" customWidth="1"/>
    <col min="4" max="4" width="9" style="6" customWidth="1"/>
    <col min="5" max="5" width="7.28515625" style="6" customWidth="1"/>
    <col min="6" max="14" width="0" style="7" hidden="1" customWidth="1"/>
    <col min="15" max="15" width="47.28515625" style="6" customWidth="1"/>
    <col min="16" max="16" width="50.7109375" style="6" customWidth="1"/>
    <col min="17" max="17" width="2.28515625" style="7" customWidth="1"/>
    <col min="18" max="22" width="9.140625" style="7"/>
    <col min="23" max="23" width="0" style="7" hidden="1" customWidth="1"/>
    <col min="24" max="24" width="9.140625" style="7" hidden="1" customWidth="1"/>
    <col min="25" max="25" width="27.42578125" style="7" hidden="1" customWidth="1"/>
    <col min="26" max="26" width="9.140625" style="7" hidden="1" customWidth="1"/>
    <col min="27" max="16384" width="9.140625" style="7"/>
  </cols>
  <sheetData>
    <row r="1" spans="1:25" ht="18" customHeight="1" x14ac:dyDescent="0.25">
      <c r="A1" s="180" t="s">
        <v>26</v>
      </c>
      <c r="B1" s="181"/>
      <c r="O1" s="32" t="s">
        <v>4</v>
      </c>
      <c r="P1" s="19"/>
    </row>
    <row r="2" spans="1:25" ht="18" customHeight="1" x14ac:dyDescent="0.25">
      <c r="A2" s="182"/>
      <c r="B2" s="183"/>
      <c r="O2" s="33" t="s">
        <v>5</v>
      </c>
      <c r="P2" s="18"/>
      <c r="Y2" s="41" t="s">
        <v>7</v>
      </c>
    </row>
    <row r="3" spans="1:25" ht="18.75" customHeight="1" thickBot="1" x14ac:dyDescent="0.3">
      <c r="A3" s="184"/>
      <c r="B3" s="185"/>
      <c r="O3" s="34" t="s">
        <v>132</v>
      </c>
      <c r="P3" s="35">
        <f>(O14+O20+O32+O39+O46+O58+O67+O75+O82+O89+O100+O107+O116+O123+O132+O142+O152)/17</f>
        <v>0</v>
      </c>
      <c r="Y3" s="22"/>
    </row>
    <row r="4" spans="1:25" x14ac:dyDescent="0.25">
      <c r="O4" s="8"/>
      <c r="P4" s="20"/>
      <c r="Y4" s="22" t="s">
        <v>19</v>
      </c>
    </row>
    <row r="5" spans="1:25" ht="16.5" x14ac:dyDescent="0.25">
      <c r="A5" s="179" t="s">
        <v>27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Y5" s="22" t="s">
        <v>20</v>
      </c>
    </row>
    <row r="6" spans="1:25" ht="21" customHeight="1" x14ac:dyDescent="0.25">
      <c r="A6" s="139" t="s">
        <v>28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Y6" s="22" t="s">
        <v>17</v>
      </c>
    </row>
    <row r="7" spans="1:25" ht="16.5" x14ac:dyDescent="0.25">
      <c r="A7" s="186" t="s">
        <v>36</v>
      </c>
      <c r="B7" s="187"/>
      <c r="C7" s="150" t="s">
        <v>9</v>
      </c>
      <c r="D7" s="163"/>
      <c r="E7" s="164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Y7" s="22" t="s">
        <v>25</v>
      </c>
    </row>
    <row r="8" spans="1:25" ht="33" x14ac:dyDescent="0.25">
      <c r="A8" s="153" t="s">
        <v>29</v>
      </c>
      <c r="B8" s="154"/>
      <c r="C8" s="26">
        <v>0</v>
      </c>
      <c r="D8" s="26">
        <v>0.5</v>
      </c>
      <c r="E8" s="26">
        <v>1</v>
      </c>
      <c r="F8" s="9"/>
      <c r="G8" s="9"/>
      <c r="H8" s="9"/>
      <c r="I8" s="9"/>
      <c r="J8" s="9"/>
      <c r="K8" s="9"/>
      <c r="L8" s="9"/>
      <c r="M8" s="9"/>
      <c r="N8" s="9"/>
      <c r="O8" s="2" t="s">
        <v>8</v>
      </c>
      <c r="P8" s="3" t="s">
        <v>0</v>
      </c>
      <c r="Y8" s="22" t="s">
        <v>13</v>
      </c>
    </row>
    <row r="9" spans="1:25" ht="16.5" x14ac:dyDescent="0.25">
      <c r="A9" s="4">
        <v>1</v>
      </c>
      <c r="B9" s="1" t="s">
        <v>62</v>
      </c>
      <c r="C9" s="29" t="s">
        <v>3</v>
      </c>
      <c r="D9" s="29"/>
      <c r="E9" s="29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Y9" s="22" t="s">
        <v>10</v>
      </c>
    </row>
    <row r="10" spans="1:25" ht="36" customHeight="1" x14ac:dyDescent="0.25">
      <c r="A10" s="4">
        <v>2</v>
      </c>
      <c r="B10" s="1" t="s">
        <v>30</v>
      </c>
      <c r="C10" s="29" t="s">
        <v>3</v>
      </c>
      <c r="D10" s="29"/>
      <c r="E10" s="29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Y10" s="23" t="s">
        <v>11</v>
      </c>
    </row>
    <row r="11" spans="1:25" ht="36" customHeight="1" x14ac:dyDescent="0.25">
      <c r="A11" s="4">
        <v>3</v>
      </c>
      <c r="B11" s="1" t="s">
        <v>31</v>
      </c>
      <c r="C11" s="29" t="s">
        <v>3</v>
      </c>
      <c r="D11" s="29"/>
      <c r="E11" s="29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Y11" s="22" t="s">
        <v>14</v>
      </c>
    </row>
    <row r="12" spans="1:25" ht="36" customHeight="1" x14ac:dyDescent="0.25">
      <c r="A12" s="4">
        <v>4</v>
      </c>
      <c r="B12" s="1" t="s">
        <v>32</v>
      </c>
      <c r="C12" s="29" t="s">
        <v>3</v>
      </c>
      <c r="D12" s="29"/>
      <c r="E12" s="29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11"/>
      <c r="Y12" s="22" t="s">
        <v>21</v>
      </c>
    </row>
    <row r="13" spans="1:25" ht="16.5" x14ac:dyDescent="0.25">
      <c r="A13" s="123" t="s">
        <v>63</v>
      </c>
      <c r="B13" s="124"/>
      <c r="C13" s="173">
        <f>COUNTA(C9:E12)</f>
        <v>4</v>
      </c>
      <c r="D13" s="173"/>
      <c r="E13" s="173"/>
      <c r="F13" s="13"/>
      <c r="G13" s="13"/>
      <c r="H13" s="13"/>
      <c r="I13" s="13"/>
      <c r="J13" s="13"/>
      <c r="K13" s="13"/>
      <c r="L13" s="13"/>
      <c r="M13" s="13"/>
      <c r="N13" s="13"/>
      <c r="O13" s="14" t="s">
        <v>2</v>
      </c>
      <c r="P13" s="126"/>
      <c r="Y13" s="22" t="s">
        <v>22</v>
      </c>
    </row>
    <row r="14" spans="1:25" ht="16.5" x14ac:dyDescent="0.25">
      <c r="A14" s="123" t="s">
        <v>1</v>
      </c>
      <c r="B14" s="124"/>
      <c r="C14" s="15">
        <f>COUNTA(C9:C12)</f>
        <v>4</v>
      </c>
      <c r="D14" s="15">
        <f>COUNTA(D9:D12)</f>
        <v>0</v>
      </c>
      <c r="E14" s="15">
        <f>COUNTA(E9:E12)</f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57">
        <f>+C15+D15+E15</f>
        <v>0</v>
      </c>
      <c r="P14" s="127"/>
      <c r="Y14" s="22" t="s">
        <v>18</v>
      </c>
    </row>
    <row r="15" spans="1:25" ht="16.5" x14ac:dyDescent="0.25">
      <c r="A15" s="123" t="s">
        <v>6</v>
      </c>
      <c r="B15" s="124"/>
      <c r="C15" s="16"/>
      <c r="D15" s="28">
        <f>(D14/$C$13)/2</f>
        <v>0</v>
      </c>
      <c r="E15" s="28">
        <f>E14/$C$13</f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57"/>
      <c r="P15" s="127"/>
      <c r="Y15" s="22" t="s">
        <v>23</v>
      </c>
    </row>
    <row r="16" spans="1:25" ht="16.5" x14ac:dyDescent="0.25">
      <c r="A16" s="174" t="s">
        <v>41</v>
      </c>
      <c r="B16" s="162"/>
      <c r="C16" s="150" t="s">
        <v>9</v>
      </c>
      <c r="D16" s="163"/>
      <c r="E16" s="16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Y16" s="22" t="s">
        <v>24</v>
      </c>
    </row>
    <row r="17" spans="1:25" ht="33" customHeight="1" x14ac:dyDescent="0.25">
      <c r="A17" s="165" t="s">
        <v>33</v>
      </c>
      <c r="B17" s="166"/>
      <c r="C17" s="26">
        <v>0</v>
      </c>
      <c r="D17" s="26">
        <v>0.5</v>
      </c>
      <c r="E17" s="26">
        <v>1</v>
      </c>
      <c r="F17" s="9"/>
      <c r="G17" s="9"/>
      <c r="H17" s="9"/>
      <c r="I17" s="9"/>
      <c r="J17" s="9"/>
      <c r="K17" s="9"/>
      <c r="L17" s="9"/>
      <c r="M17" s="9"/>
      <c r="N17" s="9"/>
      <c r="O17" s="2" t="s">
        <v>8</v>
      </c>
      <c r="P17" s="3" t="s">
        <v>0</v>
      </c>
      <c r="Y17" s="22" t="s">
        <v>15</v>
      </c>
    </row>
    <row r="18" spans="1:25" ht="16.5" x14ac:dyDescent="0.25">
      <c r="A18" s="167"/>
      <c r="B18" s="168"/>
      <c r="C18" s="30" t="s">
        <v>3</v>
      </c>
      <c r="D18" s="30"/>
      <c r="E18" s="3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11"/>
      <c r="Y18" s="22" t="s">
        <v>12</v>
      </c>
    </row>
    <row r="19" spans="1:25" ht="16.5" x14ac:dyDescent="0.25">
      <c r="A19" s="123" t="s">
        <v>64</v>
      </c>
      <c r="B19" s="124"/>
      <c r="C19" s="173">
        <f>COUNTA(C18:E18)</f>
        <v>1</v>
      </c>
      <c r="D19" s="173"/>
      <c r="E19" s="173"/>
      <c r="F19" s="13"/>
      <c r="G19" s="13"/>
      <c r="H19" s="13"/>
      <c r="I19" s="13"/>
      <c r="J19" s="13"/>
      <c r="K19" s="13"/>
      <c r="L19" s="13"/>
      <c r="M19" s="13"/>
      <c r="N19" s="13"/>
      <c r="O19" s="14" t="s">
        <v>2</v>
      </c>
      <c r="P19" s="11"/>
      <c r="Y19" s="22" t="s">
        <v>16</v>
      </c>
    </row>
    <row r="20" spans="1:25" ht="16.5" x14ac:dyDescent="0.25">
      <c r="A20" s="123" t="s">
        <v>1</v>
      </c>
      <c r="B20" s="124"/>
      <c r="C20" s="15">
        <f>COUNTA(C18)</f>
        <v>1</v>
      </c>
      <c r="D20" s="15">
        <f>COUNTA(D18)</f>
        <v>0</v>
      </c>
      <c r="E20" s="15">
        <f>COUNTA(E18)</f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57">
        <f>+C21+D21+E21</f>
        <v>0</v>
      </c>
      <c r="P20" s="11"/>
      <c r="Y20" s="22"/>
    </row>
    <row r="21" spans="1:25" ht="16.5" x14ac:dyDescent="0.25">
      <c r="A21" s="123" t="s">
        <v>6</v>
      </c>
      <c r="B21" s="124"/>
      <c r="C21" s="16"/>
      <c r="D21" s="28">
        <f>(D20/$C$19)/2</f>
        <v>0</v>
      </c>
      <c r="E21" s="28">
        <f>E20/$C$19</f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57"/>
      <c r="P21" s="11"/>
      <c r="Y21" s="22"/>
    </row>
    <row r="22" spans="1:25" ht="16.5" x14ac:dyDescent="0.25">
      <c r="A22" s="179" t="s">
        <v>34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Y22" s="22"/>
    </row>
    <row r="23" spans="1:25" ht="16.5" x14ac:dyDescent="0.25">
      <c r="A23" s="139" t="s">
        <v>118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Y23" s="40"/>
    </row>
    <row r="24" spans="1:25" ht="16.5" customHeight="1" x14ac:dyDescent="0.25">
      <c r="A24" s="174" t="s">
        <v>35</v>
      </c>
      <c r="B24" s="162"/>
      <c r="C24" s="150" t="s">
        <v>9</v>
      </c>
      <c r="D24" s="163"/>
      <c r="E24" s="16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Y24" s="22"/>
    </row>
    <row r="25" spans="1:25" ht="74.25" customHeight="1" x14ac:dyDescent="0.25">
      <c r="A25" s="153" t="s">
        <v>119</v>
      </c>
      <c r="B25" s="154"/>
      <c r="C25" s="26">
        <v>0</v>
      </c>
      <c r="D25" s="26">
        <v>0.5</v>
      </c>
      <c r="E25" s="26">
        <v>1</v>
      </c>
      <c r="F25" s="9"/>
      <c r="G25" s="9"/>
      <c r="H25" s="9"/>
      <c r="I25" s="9"/>
      <c r="J25" s="9"/>
      <c r="K25" s="9"/>
      <c r="L25" s="9"/>
      <c r="M25" s="9"/>
      <c r="N25" s="9"/>
      <c r="O25" s="2" t="s">
        <v>8</v>
      </c>
      <c r="P25" s="3" t="s">
        <v>0</v>
      </c>
      <c r="Y25" s="22"/>
    </row>
    <row r="26" spans="1:25" ht="36.75" customHeight="1" x14ac:dyDescent="0.25">
      <c r="A26" s="4">
        <v>1</v>
      </c>
      <c r="B26" s="1" t="s">
        <v>120</v>
      </c>
      <c r="C26" s="30" t="s">
        <v>3</v>
      </c>
      <c r="D26" s="30"/>
      <c r="E26" s="3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11"/>
      <c r="Y26" s="22"/>
    </row>
    <row r="27" spans="1:25" ht="36.75" customHeight="1" x14ac:dyDescent="0.25">
      <c r="A27" s="4">
        <v>2</v>
      </c>
      <c r="B27" s="1" t="s">
        <v>37</v>
      </c>
      <c r="C27" s="30" t="s">
        <v>3</v>
      </c>
      <c r="D27" s="30"/>
      <c r="E27" s="3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"/>
      <c r="V27" s="8"/>
      <c r="W27" s="8"/>
      <c r="Y27" s="22"/>
    </row>
    <row r="28" spans="1:25" ht="36.75" customHeight="1" x14ac:dyDescent="0.25">
      <c r="A28" s="4">
        <v>3</v>
      </c>
      <c r="B28" s="1" t="s">
        <v>38</v>
      </c>
      <c r="C28" s="30" t="s">
        <v>3</v>
      </c>
      <c r="D28" s="30"/>
      <c r="E28" s="3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11"/>
      <c r="V28" s="8"/>
      <c r="W28" s="8"/>
      <c r="Y28" s="22"/>
    </row>
    <row r="29" spans="1:25" ht="36.75" customHeight="1" x14ac:dyDescent="0.25">
      <c r="A29" s="4">
        <v>4</v>
      </c>
      <c r="B29" s="1" t="s">
        <v>39</v>
      </c>
      <c r="C29" s="30" t="s">
        <v>3</v>
      </c>
      <c r="D29" s="30"/>
      <c r="E29" s="3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11"/>
      <c r="V29" s="8"/>
      <c r="W29" s="8"/>
      <c r="Y29" s="22"/>
    </row>
    <row r="30" spans="1:25" ht="36.75" customHeight="1" x14ac:dyDescent="0.25">
      <c r="A30" s="4">
        <v>5</v>
      </c>
      <c r="B30" s="1" t="s">
        <v>40</v>
      </c>
      <c r="C30" s="30" t="s">
        <v>3</v>
      </c>
      <c r="D30" s="30"/>
      <c r="E30" s="30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11"/>
      <c r="V30" s="8"/>
      <c r="W30" s="8"/>
      <c r="Y30" s="22"/>
    </row>
    <row r="31" spans="1:25" ht="16.5" x14ac:dyDescent="0.25">
      <c r="A31" s="123" t="s">
        <v>65</v>
      </c>
      <c r="B31" s="124"/>
      <c r="C31" s="173">
        <f>COUNTA(C26:E30)</f>
        <v>5</v>
      </c>
      <c r="D31" s="173"/>
      <c r="E31" s="173"/>
      <c r="F31" s="13"/>
      <c r="G31" s="13"/>
      <c r="H31" s="13"/>
      <c r="I31" s="13"/>
      <c r="J31" s="13"/>
      <c r="K31" s="13"/>
      <c r="L31" s="13"/>
      <c r="M31" s="13"/>
      <c r="N31" s="13"/>
      <c r="O31" s="14" t="s">
        <v>2</v>
      </c>
      <c r="P31" s="126"/>
    </row>
    <row r="32" spans="1:25" ht="16.5" x14ac:dyDescent="0.25">
      <c r="A32" s="123" t="s">
        <v>1</v>
      </c>
      <c r="B32" s="124"/>
      <c r="C32" s="15">
        <f>COUNTA(C26:C30)</f>
        <v>5</v>
      </c>
      <c r="D32" s="15">
        <f>COUNTA(D26:D30)</f>
        <v>0</v>
      </c>
      <c r="E32" s="15">
        <f>COUNTA(E26:N30)</f>
        <v>0</v>
      </c>
      <c r="F32" s="13"/>
      <c r="G32" s="13"/>
      <c r="H32" s="13"/>
      <c r="I32" s="13"/>
      <c r="J32" s="13"/>
      <c r="K32" s="13"/>
      <c r="L32" s="13"/>
      <c r="M32" s="13"/>
      <c r="N32" s="13"/>
      <c r="O32" s="157">
        <f>+C33+D33+E33</f>
        <v>0</v>
      </c>
      <c r="P32" s="127"/>
      <c r="Y32" s="21"/>
    </row>
    <row r="33" spans="1:25" ht="16.5" x14ac:dyDescent="0.25">
      <c r="A33" s="123" t="s">
        <v>6</v>
      </c>
      <c r="B33" s="124"/>
      <c r="C33" s="16"/>
      <c r="D33" s="28">
        <f>(D32/$C$31)/2</f>
        <v>0</v>
      </c>
      <c r="E33" s="28">
        <f>E32/$C$31</f>
        <v>0</v>
      </c>
      <c r="F33" s="13"/>
      <c r="G33" s="13"/>
      <c r="H33" s="13"/>
      <c r="I33" s="13"/>
      <c r="J33" s="13"/>
      <c r="K33" s="13"/>
      <c r="L33" s="13"/>
      <c r="M33" s="13"/>
      <c r="N33" s="13"/>
      <c r="O33" s="157"/>
      <c r="P33" s="127"/>
      <c r="Y33" s="8"/>
    </row>
    <row r="34" spans="1:25" s="36" customFormat="1" ht="16.5" customHeight="1" x14ac:dyDescent="0.25">
      <c r="A34" s="174" t="s">
        <v>42</v>
      </c>
      <c r="B34" s="177"/>
      <c r="C34" s="150" t="s">
        <v>9</v>
      </c>
      <c r="D34" s="163"/>
      <c r="E34" s="16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Y34" s="21"/>
    </row>
    <row r="35" spans="1:25" s="36" customFormat="1" ht="33" x14ac:dyDescent="0.25">
      <c r="A35" s="153" t="s">
        <v>43</v>
      </c>
      <c r="B35" s="178"/>
      <c r="C35" s="26">
        <v>0</v>
      </c>
      <c r="D35" s="26">
        <v>0.5</v>
      </c>
      <c r="E35" s="26">
        <v>1</v>
      </c>
      <c r="F35" s="9"/>
      <c r="G35" s="9"/>
      <c r="H35" s="9"/>
      <c r="I35" s="9"/>
      <c r="J35" s="9"/>
      <c r="K35" s="9"/>
      <c r="L35" s="9"/>
      <c r="M35" s="9"/>
      <c r="N35" s="9"/>
      <c r="O35" s="2" t="s">
        <v>8</v>
      </c>
      <c r="P35" s="3" t="s">
        <v>0</v>
      </c>
      <c r="Y35" s="21"/>
    </row>
    <row r="36" spans="1:25" s="36" customFormat="1" ht="16.5" x14ac:dyDescent="0.25">
      <c r="A36" s="4">
        <v>1</v>
      </c>
      <c r="B36" s="1" t="s">
        <v>44</v>
      </c>
      <c r="C36" s="30" t="s">
        <v>3</v>
      </c>
      <c r="D36" s="30"/>
      <c r="E36" s="29"/>
      <c r="F36" s="10"/>
      <c r="G36" s="10"/>
      <c r="H36" s="10"/>
      <c r="I36" s="10"/>
      <c r="J36" s="10"/>
      <c r="K36" s="10"/>
      <c r="L36" s="10"/>
      <c r="M36" s="10"/>
      <c r="N36" s="10"/>
      <c r="O36" s="11"/>
      <c r="P36" s="11"/>
      <c r="Y36" s="37"/>
    </row>
    <row r="37" spans="1:25" s="36" customFormat="1" ht="16.5" x14ac:dyDescent="0.25">
      <c r="A37" s="4">
        <v>2</v>
      </c>
      <c r="B37" s="1" t="s">
        <v>45</v>
      </c>
      <c r="C37" s="30" t="s">
        <v>3</v>
      </c>
      <c r="D37" s="30"/>
      <c r="E37" s="29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11"/>
      <c r="Y37" s="37"/>
    </row>
    <row r="38" spans="1:25" s="36" customFormat="1" ht="16.5" x14ac:dyDescent="0.25">
      <c r="A38" s="123" t="s">
        <v>66</v>
      </c>
      <c r="B38" s="124"/>
      <c r="C38" s="173">
        <f>COUNTA(C36:E37)</f>
        <v>2</v>
      </c>
      <c r="D38" s="173"/>
      <c r="E38" s="173"/>
      <c r="F38" s="13"/>
      <c r="G38" s="13"/>
      <c r="H38" s="13"/>
      <c r="I38" s="13"/>
      <c r="J38" s="13"/>
      <c r="K38" s="13"/>
      <c r="L38" s="13"/>
      <c r="M38" s="13"/>
      <c r="N38" s="13"/>
      <c r="O38" s="14" t="s">
        <v>2</v>
      </c>
      <c r="P38" s="126"/>
      <c r="Y38" s="37"/>
    </row>
    <row r="39" spans="1:25" s="36" customFormat="1" ht="16.5" x14ac:dyDescent="0.25">
      <c r="A39" s="123" t="s">
        <v>1</v>
      </c>
      <c r="B39" s="124"/>
      <c r="C39" s="15">
        <f>COUNTA(C36:C37)</f>
        <v>2</v>
      </c>
      <c r="D39" s="15">
        <f>COUNTA(D36:D37)</f>
        <v>0</v>
      </c>
      <c r="E39" s="15">
        <f>COUNTA(E36:E37)</f>
        <v>0</v>
      </c>
      <c r="F39" s="13"/>
      <c r="G39" s="13"/>
      <c r="H39" s="13"/>
      <c r="I39" s="13"/>
      <c r="J39" s="13"/>
      <c r="K39" s="13"/>
      <c r="L39" s="13"/>
      <c r="M39" s="13"/>
      <c r="N39" s="13"/>
      <c r="O39" s="157">
        <f>+C40+D40+E40</f>
        <v>0</v>
      </c>
      <c r="P39" s="127"/>
      <c r="Y39" s="37"/>
    </row>
    <row r="40" spans="1:25" s="36" customFormat="1" ht="16.5" x14ac:dyDescent="0.25">
      <c r="A40" s="123" t="s">
        <v>6</v>
      </c>
      <c r="B40" s="124"/>
      <c r="C40" s="16"/>
      <c r="D40" s="28">
        <f>(D39/$C$38)/2</f>
        <v>0</v>
      </c>
      <c r="E40" s="28">
        <f>E39/$C$38</f>
        <v>0</v>
      </c>
      <c r="F40" s="13"/>
      <c r="G40" s="13"/>
      <c r="H40" s="13"/>
      <c r="I40" s="13"/>
      <c r="J40" s="13"/>
      <c r="K40" s="13"/>
      <c r="L40" s="13"/>
      <c r="M40" s="13"/>
      <c r="N40" s="13"/>
      <c r="O40" s="157"/>
      <c r="P40" s="127"/>
      <c r="Y40" s="37"/>
    </row>
    <row r="41" spans="1:25" s="36" customFormat="1" ht="16.5" customHeight="1" x14ac:dyDescent="0.25">
      <c r="A41" s="174" t="s">
        <v>46</v>
      </c>
      <c r="B41" s="177"/>
      <c r="C41" s="150" t="s">
        <v>9</v>
      </c>
      <c r="D41" s="163"/>
      <c r="E41" s="16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Y41" s="21"/>
    </row>
    <row r="42" spans="1:25" s="36" customFormat="1" ht="33" x14ac:dyDescent="0.25">
      <c r="A42" s="153" t="s">
        <v>47</v>
      </c>
      <c r="B42" s="178"/>
      <c r="C42" s="26">
        <v>0</v>
      </c>
      <c r="D42" s="26">
        <v>0.5</v>
      </c>
      <c r="E42" s="26">
        <v>1</v>
      </c>
      <c r="F42" s="9"/>
      <c r="G42" s="9"/>
      <c r="H42" s="9"/>
      <c r="I42" s="9"/>
      <c r="J42" s="9"/>
      <c r="K42" s="9"/>
      <c r="L42" s="9"/>
      <c r="M42" s="9"/>
      <c r="N42" s="9"/>
      <c r="O42" s="2" t="s">
        <v>8</v>
      </c>
      <c r="P42" s="3" t="s">
        <v>0</v>
      </c>
      <c r="Y42" s="21"/>
    </row>
    <row r="43" spans="1:25" s="36" customFormat="1" ht="49.5" x14ac:dyDescent="0.25">
      <c r="A43" s="4">
        <v>1</v>
      </c>
      <c r="B43" s="1" t="s">
        <v>48</v>
      </c>
      <c r="C43" s="30" t="s">
        <v>3</v>
      </c>
      <c r="D43" s="29"/>
      <c r="E43" s="3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1"/>
      <c r="Y43" s="21"/>
    </row>
    <row r="44" spans="1:25" s="36" customFormat="1" ht="16.5" x14ac:dyDescent="0.25">
      <c r="A44" s="4">
        <v>2</v>
      </c>
      <c r="B44" s="1" t="s">
        <v>49</v>
      </c>
      <c r="C44" s="30" t="s">
        <v>3</v>
      </c>
      <c r="D44" s="29"/>
      <c r="E44" s="3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  <c r="V44" s="37"/>
      <c r="W44" s="37"/>
      <c r="Y44" s="21"/>
    </row>
    <row r="45" spans="1:25" s="36" customFormat="1" ht="16.5" x14ac:dyDescent="0.25">
      <c r="A45" s="123" t="s">
        <v>67</v>
      </c>
      <c r="B45" s="124"/>
      <c r="C45" s="173">
        <f>COUNTA(C43:E44)</f>
        <v>2</v>
      </c>
      <c r="D45" s="173"/>
      <c r="E45" s="173"/>
      <c r="F45" s="13"/>
      <c r="G45" s="13"/>
      <c r="H45" s="13"/>
      <c r="I45" s="13"/>
      <c r="J45" s="13"/>
      <c r="K45" s="13"/>
      <c r="L45" s="13"/>
      <c r="M45" s="13"/>
      <c r="N45" s="13"/>
      <c r="O45" s="14" t="s">
        <v>2</v>
      </c>
      <c r="P45" s="126"/>
    </row>
    <row r="46" spans="1:25" s="36" customFormat="1" ht="16.5" x14ac:dyDescent="0.25">
      <c r="A46" s="123" t="s">
        <v>1</v>
      </c>
      <c r="B46" s="124"/>
      <c r="C46" s="15">
        <f>COUNTA(C43:C44)</f>
        <v>2</v>
      </c>
      <c r="D46" s="15">
        <f>COUNTA(D43:D44)</f>
        <v>0</v>
      </c>
      <c r="E46" s="15">
        <f>COUNTA(E43:E44)</f>
        <v>0</v>
      </c>
      <c r="F46" s="13"/>
      <c r="G46" s="13"/>
      <c r="H46" s="13"/>
      <c r="I46" s="13"/>
      <c r="J46" s="13"/>
      <c r="K46" s="13"/>
      <c r="L46" s="13"/>
      <c r="M46" s="13"/>
      <c r="N46" s="13"/>
      <c r="O46" s="157">
        <f>+C47+D47+E47</f>
        <v>0</v>
      </c>
      <c r="P46" s="127"/>
      <c r="Y46" s="21"/>
    </row>
    <row r="47" spans="1:25" s="36" customFormat="1" ht="16.5" x14ac:dyDescent="0.25">
      <c r="A47" s="123" t="s">
        <v>6</v>
      </c>
      <c r="B47" s="124"/>
      <c r="C47" s="16"/>
      <c r="D47" s="28">
        <f>(D46/$C$45)/2</f>
        <v>0</v>
      </c>
      <c r="E47" s="28">
        <f>E46/$C$45</f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57"/>
      <c r="P47" s="127"/>
    </row>
    <row r="48" spans="1:25" ht="17.25" customHeight="1" x14ac:dyDescent="0.25">
      <c r="A48" s="158" t="s">
        <v>50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</row>
    <row r="49" spans="1:16" ht="16.5" x14ac:dyDescent="0.25">
      <c r="A49" s="172" t="s">
        <v>51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</row>
    <row r="50" spans="1:16" ht="16.5" customHeight="1" x14ac:dyDescent="0.25">
      <c r="A50" s="148" t="s">
        <v>52</v>
      </c>
      <c r="B50" s="162"/>
      <c r="C50" s="150" t="s">
        <v>9</v>
      </c>
      <c r="D50" s="163"/>
      <c r="E50" s="16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33" x14ac:dyDescent="0.25">
      <c r="A51" s="141" t="s">
        <v>53</v>
      </c>
      <c r="B51" s="154"/>
      <c r="C51" s="26">
        <v>0</v>
      </c>
      <c r="D51" s="26">
        <v>0.5</v>
      </c>
      <c r="E51" s="26">
        <v>1</v>
      </c>
      <c r="F51" s="9"/>
      <c r="G51" s="9"/>
      <c r="H51" s="9"/>
      <c r="I51" s="9"/>
      <c r="J51" s="9"/>
      <c r="K51" s="9"/>
      <c r="L51" s="9"/>
      <c r="M51" s="9"/>
      <c r="N51" s="9"/>
      <c r="O51" s="2" t="s">
        <v>8</v>
      </c>
      <c r="P51" s="3" t="s">
        <v>0</v>
      </c>
    </row>
    <row r="52" spans="1:16" ht="53.25" customHeight="1" x14ac:dyDescent="0.25">
      <c r="A52" s="4">
        <v>1</v>
      </c>
      <c r="B52" s="5" t="s">
        <v>54</v>
      </c>
      <c r="C52" s="29" t="s">
        <v>3</v>
      </c>
      <c r="D52" s="29"/>
      <c r="E52" s="29"/>
      <c r="F52" s="10"/>
      <c r="G52" s="10"/>
      <c r="H52" s="10"/>
      <c r="I52" s="10"/>
      <c r="J52" s="10"/>
      <c r="K52" s="10"/>
      <c r="L52" s="10"/>
      <c r="M52" s="10"/>
      <c r="N52" s="10"/>
      <c r="O52" s="11"/>
      <c r="P52" s="31"/>
    </row>
    <row r="53" spans="1:16" ht="36.950000000000003" customHeight="1" x14ac:dyDescent="0.25">
      <c r="A53" s="4">
        <v>2</v>
      </c>
      <c r="B53" s="5" t="s">
        <v>121</v>
      </c>
      <c r="C53" s="29" t="s">
        <v>3</v>
      </c>
      <c r="D53" s="29"/>
      <c r="E53" s="29"/>
      <c r="F53" s="10"/>
      <c r="G53" s="10"/>
      <c r="H53" s="10"/>
      <c r="I53" s="10"/>
      <c r="J53" s="10"/>
      <c r="K53" s="10"/>
      <c r="L53" s="10"/>
      <c r="M53" s="10"/>
      <c r="N53" s="10"/>
      <c r="O53" s="11"/>
      <c r="P53" s="31"/>
    </row>
    <row r="54" spans="1:16" ht="36.950000000000003" customHeight="1" x14ac:dyDescent="0.25">
      <c r="A54" s="4">
        <v>3</v>
      </c>
      <c r="B54" s="5" t="s">
        <v>55</v>
      </c>
      <c r="C54" s="29" t="s">
        <v>3</v>
      </c>
      <c r="D54" s="29"/>
      <c r="E54" s="29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31"/>
    </row>
    <row r="55" spans="1:16" ht="17.25" customHeight="1" x14ac:dyDescent="0.25">
      <c r="A55" s="4">
        <v>4</v>
      </c>
      <c r="B55" s="5" t="s">
        <v>56</v>
      </c>
      <c r="C55" s="29" t="s">
        <v>3</v>
      </c>
      <c r="D55" s="29"/>
      <c r="E55" s="29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31"/>
    </row>
    <row r="56" spans="1:16" ht="17.25" customHeight="1" x14ac:dyDescent="0.25">
      <c r="A56" s="4">
        <v>5</v>
      </c>
      <c r="B56" s="5" t="s">
        <v>122</v>
      </c>
      <c r="C56" s="29" t="s">
        <v>3</v>
      </c>
      <c r="D56" s="29"/>
      <c r="E56" s="29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31"/>
    </row>
    <row r="57" spans="1:16" ht="16.5" x14ac:dyDescent="0.25">
      <c r="A57" s="142"/>
      <c r="B57" s="17" t="s">
        <v>68</v>
      </c>
      <c r="C57" s="173">
        <f>COUNTA(C52:E56)</f>
        <v>5</v>
      </c>
      <c r="D57" s="173"/>
      <c r="E57" s="173"/>
      <c r="F57" s="13"/>
      <c r="G57" s="13"/>
      <c r="H57" s="13"/>
      <c r="I57" s="13"/>
      <c r="J57" s="13"/>
      <c r="K57" s="13"/>
      <c r="L57" s="13"/>
      <c r="M57" s="13"/>
      <c r="N57" s="13"/>
      <c r="O57" s="14" t="s">
        <v>2</v>
      </c>
      <c r="P57" s="126"/>
    </row>
    <row r="58" spans="1:16" ht="16.5" x14ac:dyDescent="0.25">
      <c r="A58" s="142"/>
      <c r="B58" s="12" t="s">
        <v>1</v>
      </c>
      <c r="C58" s="15">
        <f>COUNTA(C52:C56)</f>
        <v>5</v>
      </c>
      <c r="D58" s="15">
        <f>COUNTA(D52:D56)</f>
        <v>0</v>
      </c>
      <c r="E58" s="15">
        <f>COUNTA(E52:E56)</f>
        <v>0</v>
      </c>
      <c r="F58" s="13"/>
      <c r="G58" s="13"/>
      <c r="H58" s="13"/>
      <c r="I58" s="13"/>
      <c r="J58" s="13"/>
      <c r="K58" s="13"/>
      <c r="L58" s="13"/>
      <c r="M58" s="13"/>
      <c r="N58" s="13"/>
      <c r="O58" s="157">
        <f>+C59+D59+E59</f>
        <v>0</v>
      </c>
      <c r="P58" s="127"/>
    </row>
    <row r="59" spans="1:16" ht="16.5" x14ac:dyDescent="0.25">
      <c r="A59" s="142"/>
      <c r="B59" s="12" t="s">
        <v>6</v>
      </c>
      <c r="C59" s="16"/>
      <c r="D59" s="28">
        <f>(D58/$C$57)/2</f>
        <v>0</v>
      </c>
      <c r="E59" s="28">
        <f>E58/$C$57</f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57"/>
      <c r="P59" s="127"/>
    </row>
    <row r="60" spans="1:16" ht="16.5" x14ac:dyDescent="0.25">
      <c r="A60" s="158" t="s">
        <v>57</v>
      </c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</row>
    <row r="61" spans="1:16" ht="16.5" x14ac:dyDescent="0.25">
      <c r="A61" s="172" t="s">
        <v>59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6.5" customHeight="1" x14ac:dyDescent="0.25">
      <c r="A62" s="148" t="s">
        <v>58</v>
      </c>
      <c r="B62" s="162"/>
      <c r="C62" s="150" t="s">
        <v>9</v>
      </c>
      <c r="D62" s="163"/>
      <c r="E62" s="16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6" ht="33" x14ac:dyDescent="0.25">
      <c r="A63" s="153" t="s">
        <v>60</v>
      </c>
      <c r="B63" s="154"/>
      <c r="C63" s="26">
        <v>0</v>
      </c>
      <c r="D63" s="26">
        <v>0.5</v>
      </c>
      <c r="E63" s="26">
        <v>1</v>
      </c>
      <c r="F63" s="9"/>
      <c r="G63" s="9"/>
      <c r="H63" s="9"/>
      <c r="I63" s="9"/>
      <c r="J63" s="9"/>
      <c r="K63" s="9"/>
      <c r="L63" s="9"/>
      <c r="M63" s="9"/>
      <c r="N63" s="9"/>
      <c r="O63" s="2" t="s">
        <v>8</v>
      </c>
      <c r="P63" s="3" t="s">
        <v>0</v>
      </c>
    </row>
    <row r="64" spans="1:16" ht="36.75" customHeight="1" x14ac:dyDescent="0.25">
      <c r="A64" s="4">
        <v>1</v>
      </c>
      <c r="B64" s="5" t="s">
        <v>123</v>
      </c>
      <c r="C64" s="29" t="s">
        <v>3</v>
      </c>
      <c r="D64" s="29"/>
      <c r="E64" s="29"/>
      <c r="F64" s="10"/>
      <c r="G64" s="10"/>
      <c r="H64" s="10"/>
      <c r="I64" s="10"/>
      <c r="J64" s="10"/>
      <c r="K64" s="10"/>
      <c r="L64" s="10"/>
      <c r="M64" s="10"/>
      <c r="N64" s="10"/>
      <c r="O64" s="11"/>
      <c r="P64" s="11"/>
    </row>
    <row r="65" spans="1:16" ht="36.75" customHeight="1" x14ac:dyDescent="0.25">
      <c r="A65" s="4">
        <v>2</v>
      </c>
      <c r="B65" s="5" t="s">
        <v>61</v>
      </c>
      <c r="C65" s="29" t="s">
        <v>3</v>
      </c>
      <c r="D65" s="29"/>
      <c r="E65" s="29"/>
      <c r="F65" s="10"/>
      <c r="G65" s="10"/>
      <c r="H65" s="10"/>
      <c r="I65" s="10"/>
      <c r="J65" s="10"/>
      <c r="K65" s="10"/>
      <c r="L65" s="10"/>
      <c r="M65" s="10"/>
      <c r="N65" s="10"/>
      <c r="O65" s="11"/>
      <c r="P65" s="11"/>
    </row>
    <row r="66" spans="1:16" ht="18" customHeight="1" x14ac:dyDescent="0.25">
      <c r="A66" s="142"/>
      <c r="B66" s="17" t="s">
        <v>69</v>
      </c>
      <c r="C66" s="173">
        <f>COUNTA(C64:E65)</f>
        <v>2</v>
      </c>
      <c r="D66" s="173"/>
      <c r="E66" s="173"/>
      <c r="F66" s="13"/>
      <c r="G66" s="13"/>
      <c r="H66" s="13"/>
      <c r="I66" s="13"/>
      <c r="J66" s="13"/>
      <c r="K66" s="13"/>
      <c r="L66" s="13"/>
      <c r="M66" s="13"/>
      <c r="N66" s="13"/>
      <c r="O66" s="14" t="s">
        <v>2</v>
      </c>
      <c r="P66" s="126"/>
    </row>
    <row r="67" spans="1:16" ht="16.5" x14ac:dyDescent="0.25">
      <c r="A67" s="142"/>
      <c r="B67" s="12" t="s">
        <v>1</v>
      </c>
      <c r="C67" s="15">
        <f>COUNTA(C64:C65)</f>
        <v>2</v>
      </c>
      <c r="D67" s="15">
        <f>COUNTA(D64:D65)</f>
        <v>0</v>
      </c>
      <c r="E67" s="15">
        <f>COUNTA(E64:E65)</f>
        <v>0</v>
      </c>
      <c r="F67" s="13"/>
      <c r="G67" s="13"/>
      <c r="H67" s="13"/>
      <c r="I67" s="13"/>
      <c r="J67" s="13"/>
      <c r="K67" s="13"/>
      <c r="L67" s="13"/>
      <c r="M67" s="13"/>
      <c r="N67" s="13"/>
      <c r="O67" s="157">
        <f>+C68+D68+E68</f>
        <v>0</v>
      </c>
      <c r="P67" s="127"/>
    </row>
    <row r="68" spans="1:16" ht="16.5" x14ac:dyDescent="0.25">
      <c r="A68" s="143"/>
      <c r="B68" s="12" t="s">
        <v>6</v>
      </c>
      <c r="C68" s="16"/>
      <c r="D68" s="28">
        <f>(D67/$C$66)/2</f>
        <v>0</v>
      </c>
      <c r="E68" s="28">
        <f>E67/$C$66</f>
        <v>0</v>
      </c>
      <c r="F68" s="13"/>
      <c r="G68" s="13"/>
      <c r="H68" s="13"/>
      <c r="I68" s="13"/>
      <c r="J68" s="13"/>
      <c r="K68" s="13"/>
      <c r="L68" s="13"/>
      <c r="M68" s="13"/>
      <c r="N68" s="13"/>
      <c r="O68" s="157"/>
      <c r="P68" s="144"/>
    </row>
    <row r="69" spans="1:16" ht="16.5" x14ac:dyDescent="0.25">
      <c r="A69" s="172" t="s">
        <v>59</v>
      </c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</row>
    <row r="70" spans="1:16" ht="16.5" customHeight="1" x14ac:dyDescent="0.25">
      <c r="A70" s="148" t="s">
        <v>70</v>
      </c>
      <c r="B70" s="162"/>
      <c r="C70" s="150" t="s">
        <v>9</v>
      </c>
      <c r="D70" s="163"/>
      <c r="E70" s="16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ht="53.25" customHeight="1" x14ac:dyDescent="0.25">
      <c r="A71" s="153" t="s">
        <v>71</v>
      </c>
      <c r="B71" s="154"/>
      <c r="C71" s="26">
        <v>0</v>
      </c>
      <c r="D71" s="26">
        <v>0.5</v>
      </c>
      <c r="E71" s="26">
        <v>1</v>
      </c>
      <c r="F71" s="9"/>
      <c r="G71" s="9"/>
      <c r="H71" s="9"/>
      <c r="I71" s="9"/>
      <c r="J71" s="9"/>
      <c r="K71" s="9"/>
      <c r="L71" s="9"/>
      <c r="M71" s="9"/>
      <c r="N71" s="9"/>
      <c r="O71" s="2" t="s">
        <v>8</v>
      </c>
      <c r="P71" s="3" t="s">
        <v>0</v>
      </c>
    </row>
    <row r="72" spans="1:16" ht="36.75" customHeight="1" x14ac:dyDescent="0.25">
      <c r="A72" s="4">
        <v>1</v>
      </c>
      <c r="B72" s="5" t="s">
        <v>72</v>
      </c>
      <c r="C72" s="29" t="s">
        <v>3</v>
      </c>
      <c r="D72" s="29"/>
      <c r="E72" s="29"/>
      <c r="F72" s="10"/>
      <c r="G72" s="10"/>
      <c r="H72" s="10"/>
      <c r="I72" s="10"/>
      <c r="J72" s="10"/>
      <c r="K72" s="10"/>
      <c r="L72" s="10"/>
      <c r="M72" s="10"/>
      <c r="N72" s="10"/>
      <c r="O72" s="11"/>
      <c r="P72" s="11"/>
    </row>
    <row r="73" spans="1:16" ht="36.75" customHeight="1" x14ac:dyDescent="0.25">
      <c r="A73" s="4">
        <v>2</v>
      </c>
      <c r="B73" s="5" t="s">
        <v>73</v>
      </c>
      <c r="C73" s="29" t="s">
        <v>3</v>
      </c>
      <c r="D73" s="29"/>
      <c r="E73" s="29"/>
      <c r="F73" s="10"/>
      <c r="G73" s="10"/>
      <c r="H73" s="10"/>
      <c r="I73" s="10"/>
      <c r="J73" s="10"/>
      <c r="K73" s="10"/>
      <c r="L73" s="10"/>
      <c r="M73" s="10"/>
      <c r="N73" s="10"/>
      <c r="O73" s="11"/>
      <c r="P73" s="11"/>
    </row>
    <row r="74" spans="1:16" ht="36.75" customHeight="1" x14ac:dyDescent="0.25">
      <c r="A74" s="142"/>
      <c r="B74" s="17" t="s">
        <v>74</v>
      </c>
      <c r="C74" s="156">
        <f>COUNTA(C72:E73)</f>
        <v>2</v>
      </c>
      <c r="D74" s="156"/>
      <c r="E74" s="156"/>
      <c r="F74" s="13"/>
      <c r="G74" s="13"/>
      <c r="H74" s="13"/>
      <c r="I74" s="13"/>
      <c r="J74" s="13"/>
      <c r="K74" s="13"/>
      <c r="L74" s="13"/>
      <c r="M74" s="13"/>
      <c r="N74" s="13"/>
      <c r="O74" s="14" t="s">
        <v>2</v>
      </c>
      <c r="P74" s="126"/>
    </row>
    <row r="75" spans="1:16" ht="16.5" x14ac:dyDescent="0.25">
      <c r="A75" s="142"/>
      <c r="B75" s="12" t="s">
        <v>1</v>
      </c>
      <c r="C75" s="15">
        <f>COUNTA(C72:C73)</f>
        <v>2</v>
      </c>
      <c r="D75" s="15">
        <f>COUNTA(D72:D73)</f>
        <v>0</v>
      </c>
      <c r="E75" s="15">
        <f>COUNTA(E72:E73)</f>
        <v>0</v>
      </c>
      <c r="F75" s="13"/>
      <c r="G75" s="13"/>
      <c r="H75" s="13"/>
      <c r="I75" s="13"/>
      <c r="J75" s="13"/>
      <c r="K75" s="13"/>
      <c r="L75" s="13"/>
      <c r="M75" s="13"/>
      <c r="N75" s="13"/>
      <c r="O75" s="157">
        <f>+C76+D76+E76</f>
        <v>0</v>
      </c>
      <c r="P75" s="127"/>
    </row>
    <row r="76" spans="1:16" ht="16.5" x14ac:dyDescent="0.25">
      <c r="A76" s="143"/>
      <c r="B76" s="12" t="s">
        <v>6</v>
      </c>
      <c r="C76" s="16"/>
      <c r="D76" s="28">
        <f>(D75/$C$74)/2</f>
        <v>0</v>
      </c>
      <c r="E76" s="28">
        <f>(E75/$C$74)/2</f>
        <v>0</v>
      </c>
      <c r="F76" s="13"/>
      <c r="G76" s="13"/>
      <c r="H76" s="13"/>
      <c r="I76" s="13"/>
      <c r="J76" s="13"/>
      <c r="K76" s="13"/>
      <c r="L76" s="13"/>
      <c r="M76" s="13"/>
      <c r="N76" s="13"/>
      <c r="O76" s="157"/>
      <c r="P76" s="144"/>
    </row>
    <row r="77" spans="1:16" ht="15" x14ac:dyDescent="0.25">
      <c r="A77" s="174" t="s">
        <v>75</v>
      </c>
      <c r="B77" s="175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54"/>
    </row>
    <row r="78" spans="1:16" ht="32.25" customHeight="1" x14ac:dyDescent="0.25">
      <c r="A78" s="174"/>
      <c r="B78" s="162"/>
      <c r="C78" s="150" t="s">
        <v>9</v>
      </c>
      <c r="D78" s="163"/>
      <c r="E78" s="164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 ht="33" customHeight="1" x14ac:dyDescent="0.25">
      <c r="A79" s="165" t="s">
        <v>77</v>
      </c>
      <c r="B79" s="166"/>
      <c r="C79" s="26">
        <v>0</v>
      </c>
      <c r="D79" s="26">
        <v>0.5</v>
      </c>
      <c r="E79" s="26">
        <v>1</v>
      </c>
      <c r="F79" s="9"/>
      <c r="G79" s="9"/>
      <c r="H79" s="9"/>
      <c r="I79" s="9"/>
      <c r="J79" s="9"/>
      <c r="K79" s="9"/>
      <c r="L79" s="9"/>
      <c r="M79" s="9"/>
      <c r="N79" s="9"/>
      <c r="O79" s="2" t="s">
        <v>8</v>
      </c>
      <c r="P79" s="3" t="s">
        <v>0</v>
      </c>
    </row>
    <row r="80" spans="1:16" ht="22.5" customHeight="1" x14ac:dyDescent="0.25">
      <c r="A80" s="167"/>
      <c r="B80" s="168"/>
      <c r="C80" s="30" t="s">
        <v>3</v>
      </c>
      <c r="D80" s="30"/>
      <c r="E80" s="30"/>
      <c r="F80" s="10"/>
      <c r="G80" s="10"/>
      <c r="H80" s="10"/>
      <c r="I80" s="10"/>
      <c r="J80" s="10"/>
      <c r="K80" s="10"/>
      <c r="L80" s="10"/>
      <c r="M80" s="10"/>
      <c r="N80" s="10"/>
      <c r="O80" s="11"/>
      <c r="P80" s="11"/>
    </row>
    <row r="81" spans="1:25" s="39" customFormat="1" ht="36.75" customHeight="1" x14ac:dyDescent="0.25">
      <c r="A81" s="169" t="s">
        <v>76</v>
      </c>
      <c r="B81" s="170"/>
      <c r="C81" s="171">
        <f>COUNTA(C80:E80)</f>
        <v>1</v>
      </c>
      <c r="D81" s="171"/>
      <c r="E81" s="171"/>
      <c r="F81" s="38"/>
      <c r="G81" s="38"/>
      <c r="H81" s="38"/>
      <c r="I81" s="38"/>
      <c r="J81" s="38"/>
      <c r="K81" s="38"/>
      <c r="L81" s="38"/>
      <c r="M81" s="38"/>
      <c r="N81" s="38"/>
      <c r="O81" s="12" t="s">
        <v>2</v>
      </c>
      <c r="P81" s="11"/>
    </row>
    <row r="82" spans="1:25" ht="16.5" x14ac:dyDescent="0.25">
      <c r="A82" s="123" t="s">
        <v>1</v>
      </c>
      <c r="B82" s="124"/>
      <c r="C82" s="15">
        <f>COUNTA(C80)</f>
        <v>1</v>
      </c>
      <c r="D82" s="15">
        <f>COUNTA(D80)</f>
        <v>0</v>
      </c>
      <c r="E82" s="15">
        <f>COUNTA(E80)</f>
        <v>0</v>
      </c>
      <c r="F82" s="13"/>
      <c r="G82" s="13"/>
      <c r="H82" s="13"/>
      <c r="I82" s="13"/>
      <c r="J82" s="13"/>
      <c r="K82" s="13"/>
      <c r="L82" s="13"/>
      <c r="M82" s="13"/>
      <c r="N82" s="13"/>
      <c r="O82" s="157">
        <f>+C83+D83+E83</f>
        <v>0</v>
      </c>
      <c r="P82" s="11"/>
      <c r="Y82" s="22"/>
    </row>
    <row r="83" spans="1:25" ht="16.5" x14ac:dyDescent="0.25">
      <c r="A83" s="123" t="s">
        <v>6</v>
      </c>
      <c r="B83" s="124"/>
      <c r="C83" s="16"/>
      <c r="D83" s="28">
        <f>(D82/$C$81)/2</f>
        <v>0</v>
      </c>
      <c r="E83" s="28">
        <f>(E82/$C$81)/2</f>
        <v>0</v>
      </c>
      <c r="F83" s="13"/>
      <c r="G83" s="13"/>
      <c r="H83" s="13"/>
      <c r="I83" s="13"/>
      <c r="J83" s="13"/>
      <c r="K83" s="13"/>
      <c r="L83" s="13"/>
      <c r="M83" s="13"/>
      <c r="N83" s="13"/>
      <c r="O83" s="157"/>
      <c r="P83" s="11"/>
      <c r="Y83" s="22"/>
    </row>
    <row r="84" spans="1:25" ht="16.5" customHeight="1" x14ac:dyDescent="0.25">
      <c r="A84" s="148" t="s">
        <v>78</v>
      </c>
      <c r="B84" s="162"/>
      <c r="C84" s="150" t="s">
        <v>9</v>
      </c>
      <c r="D84" s="163"/>
      <c r="E84" s="16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</row>
    <row r="85" spans="1:25" ht="32.25" customHeight="1" x14ac:dyDescent="0.25">
      <c r="A85" s="153" t="s">
        <v>43</v>
      </c>
      <c r="B85" s="154"/>
      <c r="C85" s="26">
        <v>0</v>
      </c>
      <c r="D85" s="26">
        <v>0.5</v>
      </c>
      <c r="E85" s="26">
        <v>1</v>
      </c>
      <c r="F85" s="9"/>
      <c r="G85" s="9"/>
      <c r="H85" s="9"/>
      <c r="I85" s="9"/>
      <c r="J85" s="9"/>
      <c r="K85" s="9"/>
      <c r="L85" s="9"/>
      <c r="M85" s="9"/>
      <c r="N85" s="9"/>
      <c r="O85" s="2" t="s">
        <v>8</v>
      </c>
      <c r="P85" s="3" t="s">
        <v>0</v>
      </c>
    </row>
    <row r="86" spans="1:25" ht="36.75" customHeight="1" x14ac:dyDescent="0.25">
      <c r="A86" s="4">
        <v>1</v>
      </c>
      <c r="B86" s="5" t="s">
        <v>124</v>
      </c>
      <c r="C86" s="29" t="s">
        <v>3</v>
      </c>
      <c r="D86" s="29"/>
      <c r="E86" s="29"/>
      <c r="F86" s="10"/>
      <c r="G86" s="10"/>
      <c r="H86" s="10"/>
      <c r="I86" s="10"/>
      <c r="J86" s="10"/>
      <c r="K86" s="10"/>
      <c r="L86" s="10"/>
      <c r="M86" s="10"/>
      <c r="N86" s="10"/>
      <c r="O86" s="11"/>
      <c r="P86" s="11"/>
    </row>
    <row r="87" spans="1:25" ht="36.75" customHeight="1" x14ac:dyDescent="0.25">
      <c r="A87" s="4">
        <v>2</v>
      </c>
      <c r="B87" s="5" t="s">
        <v>125</v>
      </c>
      <c r="C87" s="29" t="s">
        <v>3</v>
      </c>
      <c r="D87" s="29"/>
      <c r="E87" s="29"/>
      <c r="F87" s="10"/>
      <c r="G87" s="10"/>
      <c r="H87" s="10"/>
      <c r="I87" s="10"/>
      <c r="J87" s="10"/>
      <c r="K87" s="10"/>
      <c r="L87" s="10"/>
      <c r="M87" s="10"/>
      <c r="N87" s="10"/>
      <c r="O87" s="11"/>
      <c r="P87" s="11"/>
    </row>
    <row r="88" spans="1:25" ht="36.75" customHeight="1" x14ac:dyDescent="0.25">
      <c r="A88" s="142"/>
      <c r="B88" s="17" t="s">
        <v>79</v>
      </c>
      <c r="C88" s="156">
        <f>COUNTA(C86:E87)</f>
        <v>2</v>
      </c>
      <c r="D88" s="156"/>
      <c r="E88" s="156"/>
      <c r="F88" s="13"/>
      <c r="G88" s="13"/>
      <c r="H88" s="13"/>
      <c r="I88" s="13"/>
      <c r="J88" s="13"/>
      <c r="K88" s="13"/>
      <c r="L88" s="13"/>
      <c r="M88" s="13"/>
      <c r="N88" s="13"/>
      <c r="O88" s="14" t="s">
        <v>2</v>
      </c>
      <c r="P88" s="126"/>
    </row>
    <row r="89" spans="1:25" ht="16.5" x14ac:dyDescent="0.25">
      <c r="A89" s="142"/>
      <c r="B89" s="12" t="s">
        <v>1</v>
      </c>
      <c r="C89" s="15">
        <f>COUNTA(C86:C87)</f>
        <v>2</v>
      </c>
      <c r="D89" s="15">
        <f>COUNTA(D86:D87)</f>
        <v>0</v>
      </c>
      <c r="E89" s="15">
        <f>COUNTA(E86:E87)</f>
        <v>0</v>
      </c>
      <c r="F89" s="13"/>
      <c r="G89" s="13"/>
      <c r="H89" s="13"/>
      <c r="I89" s="13"/>
      <c r="J89" s="13"/>
      <c r="K89" s="13"/>
      <c r="L89" s="13"/>
      <c r="M89" s="13"/>
      <c r="N89" s="13"/>
      <c r="O89" s="157">
        <f>+C90+D90+E90</f>
        <v>0</v>
      </c>
      <c r="P89" s="127"/>
    </row>
    <row r="90" spans="1:25" ht="16.5" x14ac:dyDescent="0.25">
      <c r="A90" s="143"/>
      <c r="B90" s="12" t="s">
        <v>6</v>
      </c>
      <c r="C90" s="16"/>
      <c r="D90" s="28">
        <f>(D89/$C$88)/2</f>
        <v>0</v>
      </c>
      <c r="E90" s="28">
        <f>E89/$C$88</f>
        <v>0</v>
      </c>
      <c r="F90" s="13"/>
      <c r="G90" s="13"/>
      <c r="H90" s="13"/>
      <c r="I90" s="13"/>
      <c r="J90" s="13"/>
      <c r="K90" s="13"/>
      <c r="L90" s="13"/>
      <c r="M90" s="13"/>
      <c r="N90" s="13"/>
      <c r="O90" s="157"/>
      <c r="P90" s="144"/>
    </row>
    <row r="91" spans="1:25" ht="17.25" customHeight="1" x14ac:dyDescent="0.25">
      <c r="A91" s="158" t="s">
        <v>80</v>
      </c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</row>
    <row r="92" spans="1:25" ht="16.5" x14ac:dyDescent="0.25">
      <c r="A92" s="172" t="s">
        <v>81</v>
      </c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</row>
    <row r="93" spans="1:25" ht="16.5" customHeight="1" x14ac:dyDescent="0.25">
      <c r="A93" s="148" t="s">
        <v>131</v>
      </c>
      <c r="B93" s="162"/>
      <c r="C93" s="150" t="s">
        <v>9</v>
      </c>
      <c r="D93" s="163"/>
      <c r="E93" s="16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</row>
    <row r="94" spans="1:25" ht="33" x14ac:dyDescent="0.25">
      <c r="A94" s="141" t="s">
        <v>82</v>
      </c>
      <c r="B94" s="154"/>
      <c r="C94" s="26">
        <v>0</v>
      </c>
      <c r="D94" s="26">
        <v>0.5</v>
      </c>
      <c r="E94" s="26">
        <v>1</v>
      </c>
      <c r="F94" s="9"/>
      <c r="G94" s="9"/>
      <c r="H94" s="9"/>
      <c r="I94" s="9"/>
      <c r="J94" s="9"/>
      <c r="K94" s="9"/>
      <c r="L94" s="9"/>
      <c r="M94" s="9"/>
      <c r="N94" s="9"/>
      <c r="O94" s="2" t="s">
        <v>8</v>
      </c>
      <c r="P94" s="3" t="s">
        <v>0</v>
      </c>
    </row>
    <row r="95" spans="1:25" ht="70.5" customHeight="1" x14ac:dyDescent="0.25">
      <c r="A95" s="4">
        <v>1</v>
      </c>
      <c r="B95" s="5" t="s">
        <v>83</v>
      </c>
      <c r="C95" s="29" t="s">
        <v>3</v>
      </c>
      <c r="D95" s="29"/>
      <c r="E95" s="29"/>
      <c r="F95" s="10"/>
      <c r="G95" s="10"/>
      <c r="H95" s="10"/>
      <c r="I95" s="10"/>
      <c r="J95" s="10"/>
      <c r="K95" s="10"/>
      <c r="L95" s="10"/>
      <c r="M95" s="10"/>
      <c r="N95" s="10"/>
      <c r="O95" s="11"/>
      <c r="P95" s="31"/>
    </row>
    <row r="96" spans="1:25" ht="53.25" customHeight="1" x14ac:dyDescent="0.25">
      <c r="A96" s="4">
        <v>2</v>
      </c>
      <c r="B96" s="5" t="s">
        <v>84</v>
      </c>
      <c r="C96" s="29" t="s">
        <v>3</v>
      </c>
      <c r="D96" s="29"/>
      <c r="E96" s="29"/>
      <c r="F96" s="10"/>
      <c r="G96" s="10"/>
      <c r="H96" s="10"/>
      <c r="I96" s="10"/>
      <c r="J96" s="10"/>
      <c r="K96" s="10"/>
      <c r="L96" s="10"/>
      <c r="M96" s="10"/>
      <c r="N96" s="10"/>
      <c r="O96" s="11"/>
      <c r="P96" s="31"/>
    </row>
    <row r="97" spans="1:16" ht="53.25" customHeight="1" x14ac:dyDescent="0.25">
      <c r="A97" s="4">
        <v>3</v>
      </c>
      <c r="B97" s="5" t="s">
        <v>85</v>
      </c>
      <c r="C97" s="29" t="s">
        <v>3</v>
      </c>
      <c r="D97" s="29"/>
      <c r="E97" s="29"/>
      <c r="F97" s="10"/>
      <c r="G97" s="10"/>
      <c r="H97" s="10"/>
      <c r="I97" s="10"/>
      <c r="J97" s="10"/>
      <c r="K97" s="10"/>
      <c r="L97" s="10"/>
      <c r="M97" s="10"/>
      <c r="N97" s="10"/>
      <c r="O97" s="11"/>
      <c r="P97" s="31"/>
    </row>
    <row r="98" spans="1:16" ht="54" customHeight="1" x14ac:dyDescent="0.25">
      <c r="A98" s="4">
        <v>4</v>
      </c>
      <c r="B98" s="5" t="s">
        <v>86</v>
      </c>
      <c r="C98" s="29" t="s">
        <v>3</v>
      </c>
      <c r="D98" s="29"/>
      <c r="E98" s="29"/>
      <c r="F98" s="10"/>
      <c r="G98" s="10"/>
      <c r="H98" s="10"/>
      <c r="I98" s="10"/>
      <c r="J98" s="10"/>
      <c r="K98" s="10"/>
      <c r="L98" s="10"/>
      <c r="M98" s="10"/>
      <c r="N98" s="10"/>
      <c r="O98" s="11"/>
      <c r="P98" s="31"/>
    </row>
    <row r="99" spans="1:16" ht="36" customHeight="1" x14ac:dyDescent="0.25">
      <c r="A99" s="142"/>
      <c r="B99" s="17" t="s">
        <v>87</v>
      </c>
      <c r="C99" s="156">
        <f>COUNTA(C95:E98)</f>
        <v>4</v>
      </c>
      <c r="D99" s="156"/>
      <c r="E99" s="156"/>
      <c r="F99" s="13"/>
      <c r="G99" s="13"/>
      <c r="H99" s="13"/>
      <c r="I99" s="13"/>
      <c r="J99" s="13"/>
      <c r="K99" s="13"/>
      <c r="L99" s="13"/>
      <c r="M99" s="13"/>
      <c r="N99" s="13"/>
      <c r="O99" s="14" t="s">
        <v>2</v>
      </c>
      <c r="P99" s="126"/>
    </row>
    <row r="100" spans="1:16" ht="16.5" x14ac:dyDescent="0.25">
      <c r="A100" s="142"/>
      <c r="B100" s="12" t="s">
        <v>1</v>
      </c>
      <c r="C100" s="15">
        <f>COUNTA(C95:C98)</f>
        <v>4</v>
      </c>
      <c r="D100" s="15">
        <f>COUNTA(D95:D98)</f>
        <v>0</v>
      </c>
      <c r="E100" s="15">
        <f>COUNTA(E95:E98)</f>
        <v>0</v>
      </c>
      <c r="F100" s="13"/>
      <c r="G100" s="13"/>
      <c r="H100" s="13"/>
      <c r="I100" s="13"/>
      <c r="J100" s="13"/>
      <c r="K100" s="13"/>
      <c r="L100" s="13"/>
      <c r="M100" s="13"/>
      <c r="N100" s="13"/>
      <c r="O100" s="157">
        <f>+C101+D101+E101</f>
        <v>0</v>
      </c>
      <c r="P100" s="127"/>
    </row>
    <row r="101" spans="1:16" ht="16.5" x14ac:dyDescent="0.25">
      <c r="A101" s="142"/>
      <c r="B101" s="12" t="s">
        <v>6</v>
      </c>
      <c r="C101" s="16"/>
      <c r="D101" s="28">
        <f>(D100/$C$99)/2</f>
        <v>0</v>
      </c>
      <c r="E101" s="28">
        <f>(E100/$C$99)/2</f>
        <v>0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57"/>
      <c r="P101" s="127"/>
    </row>
    <row r="102" spans="1:16" ht="16.5" customHeight="1" x14ac:dyDescent="0.25">
      <c r="A102" s="148" t="s">
        <v>88</v>
      </c>
      <c r="B102" s="162"/>
      <c r="C102" s="150" t="s">
        <v>9</v>
      </c>
      <c r="D102" s="163"/>
      <c r="E102" s="16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1:16" ht="33" x14ac:dyDescent="0.25">
      <c r="A103" s="153" t="s">
        <v>89</v>
      </c>
      <c r="B103" s="154"/>
      <c r="C103" s="26">
        <v>0</v>
      </c>
      <c r="D103" s="26">
        <v>0.5</v>
      </c>
      <c r="E103" s="26">
        <v>1</v>
      </c>
      <c r="F103" s="9"/>
      <c r="G103" s="9"/>
      <c r="H103" s="9"/>
      <c r="I103" s="9"/>
      <c r="J103" s="9"/>
      <c r="K103" s="9"/>
      <c r="L103" s="9"/>
      <c r="M103" s="9"/>
      <c r="N103" s="9"/>
      <c r="O103" s="2" t="s">
        <v>8</v>
      </c>
      <c r="P103" s="3" t="s">
        <v>0</v>
      </c>
    </row>
    <row r="104" spans="1:16" ht="16.5" x14ac:dyDescent="0.25">
      <c r="A104" s="4">
        <v>1</v>
      </c>
      <c r="B104" s="5" t="s">
        <v>90</v>
      </c>
      <c r="C104" s="29" t="s">
        <v>3</v>
      </c>
      <c r="D104" s="29"/>
      <c r="E104" s="29"/>
      <c r="F104" s="10"/>
      <c r="G104" s="10"/>
      <c r="H104" s="10"/>
      <c r="I104" s="10"/>
      <c r="J104" s="10"/>
      <c r="K104" s="10"/>
      <c r="L104" s="10"/>
      <c r="M104" s="10"/>
      <c r="N104" s="10"/>
      <c r="O104" s="11"/>
      <c r="P104" s="11"/>
    </row>
    <row r="105" spans="1:16" ht="16.5" x14ac:dyDescent="0.25">
      <c r="A105" s="4">
        <v>2</v>
      </c>
      <c r="B105" s="5" t="s">
        <v>91</v>
      </c>
      <c r="C105" s="29" t="s">
        <v>3</v>
      </c>
      <c r="D105" s="29"/>
      <c r="E105" s="29"/>
      <c r="F105" s="10"/>
      <c r="G105" s="10"/>
      <c r="H105" s="10"/>
      <c r="I105" s="10"/>
      <c r="J105" s="10"/>
      <c r="K105" s="10"/>
      <c r="L105" s="10"/>
      <c r="M105" s="10"/>
      <c r="N105" s="10"/>
      <c r="O105" s="11"/>
      <c r="P105" s="11"/>
    </row>
    <row r="106" spans="1:16" ht="16.5" x14ac:dyDescent="0.25">
      <c r="A106" s="142"/>
      <c r="B106" s="17" t="s">
        <v>92</v>
      </c>
      <c r="C106" s="173">
        <f>COUNTA(C104:E105)</f>
        <v>2</v>
      </c>
      <c r="D106" s="173"/>
      <c r="E106" s="173"/>
      <c r="F106" s="13"/>
      <c r="G106" s="13"/>
      <c r="H106" s="13"/>
      <c r="I106" s="13"/>
      <c r="J106" s="13"/>
      <c r="K106" s="13"/>
      <c r="L106" s="13"/>
      <c r="M106" s="13"/>
      <c r="N106" s="13"/>
      <c r="O106" s="14" t="s">
        <v>2</v>
      </c>
      <c r="P106" s="126"/>
    </row>
    <row r="107" spans="1:16" ht="16.5" x14ac:dyDescent="0.25">
      <c r="A107" s="142"/>
      <c r="B107" s="12" t="s">
        <v>1</v>
      </c>
      <c r="C107" s="15">
        <f>COUNTA(C104:C105)</f>
        <v>2</v>
      </c>
      <c r="D107" s="15">
        <f>COUNTA(D104:D105)</f>
        <v>0</v>
      </c>
      <c r="E107" s="15">
        <f>COUNTA(E104:E105)</f>
        <v>0</v>
      </c>
      <c r="F107" s="13"/>
      <c r="G107" s="13"/>
      <c r="H107" s="13"/>
      <c r="I107" s="13"/>
      <c r="J107" s="13"/>
      <c r="K107" s="13"/>
      <c r="L107" s="13"/>
      <c r="M107" s="13"/>
      <c r="N107" s="13"/>
      <c r="O107" s="157">
        <f>+C108+D108+E108</f>
        <v>0</v>
      </c>
      <c r="P107" s="127"/>
    </row>
    <row r="108" spans="1:16" ht="16.5" x14ac:dyDescent="0.25">
      <c r="A108" s="143"/>
      <c r="B108" s="12" t="s">
        <v>6</v>
      </c>
      <c r="C108" s="16"/>
      <c r="D108" s="28">
        <f>(D107/$C$106)/2</f>
        <v>0</v>
      </c>
      <c r="E108" s="28">
        <f>(E107/$C$106)/2</f>
        <v>0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57"/>
      <c r="P108" s="144"/>
    </row>
    <row r="109" spans="1:16" ht="17.25" customHeight="1" x14ac:dyDescent="0.25">
      <c r="A109" s="158" t="s">
        <v>93</v>
      </c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</row>
    <row r="110" spans="1:16" ht="17.25" customHeight="1" x14ac:dyDescent="0.25">
      <c r="A110" s="172" t="s">
        <v>126</v>
      </c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</row>
    <row r="111" spans="1:16" ht="17.25" customHeight="1" x14ac:dyDescent="0.25">
      <c r="A111" s="148" t="s">
        <v>94</v>
      </c>
      <c r="B111" s="159"/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1"/>
    </row>
    <row r="112" spans="1:16" ht="17.25" customHeight="1" x14ac:dyDescent="0.25">
      <c r="A112" s="148"/>
      <c r="B112" s="149"/>
      <c r="C112" s="150" t="s">
        <v>9</v>
      </c>
      <c r="D112" s="151"/>
      <c r="E112" s="152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spans="1:25" ht="33" customHeight="1" x14ac:dyDescent="0.25">
      <c r="A113" s="165" t="s">
        <v>127</v>
      </c>
      <c r="B113" s="166"/>
      <c r="C113" s="26">
        <v>0</v>
      </c>
      <c r="D113" s="26">
        <v>0.5</v>
      </c>
      <c r="E113" s="26">
        <v>1</v>
      </c>
      <c r="F113" s="9"/>
      <c r="G113" s="9"/>
      <c r="H113" s="9"/>
      <c r="I113" s="9"/>
      <c r="J113" s="9"/>
      <c r="K113" s="9"/>
      <c r="L113" s="9"/>
      <c r="M113" s="9"/>
      <c r="N113" s="9"/>
      <c r="O113" s="2" t="s">
        <v>8</v>
      </c>
      <c r="P113" s="3" t="s">
        <v>0</v>
      </c>
      <c r="Y113" s="22" t="s">
        <v>15</v>
      </c>
    </row>
    <row r="114" spans="1:25" ht="22.5" customHeight="1" x14ac:dyDescent="0.25">
      <c r="A114" s="167"/>
      <c r="B114" s="168"/>
      <c r="C114" s="30" t="s">
        <v>3</v>
      </c>
      <c r="D114" s="30"/>
      <c r="E114" s="30"/>
      <c r="F114" s="10"/>
      <c r="G114" s="10"/>
      <c r="H114" s="10"/>
      <c r="I114" s="10"/>
      <c r="J114" s="10"/>
      <c r="K114" s="10"/>
      <c r="L114" s="10"/>
      <c r="M114" s="10"/>
      <c r="N114" s="10"/>
      <c r="O114" s="11"/>
      <c r="P114" s="11"/>
      <c r="Y114" s="22" t="s">
        <v>12</v>
      </c>
    </row>
    <row r="115" spans="1:25" s="39" customFormat="1" ht="36.75" customHeight="1" x14ac:dyDescent="0.25">
      <c r="A115" s="169" t="s">
        <v>98</v>
      </c>
      <c r="B115" s="170"/>
      <c r="C115" s="171">
        <f>COUNTA(C114:E114)</f>
        <v>1</v>
      </c>
      <c r="D115" s="171"/>
      <c r="E115" s="171"/>
      <c r="F115" s="38"/>
      <c r="G115" s="38"/>
      <c r="H115" s="38"/>
      <c r="I115" s="38"/>
      <c r="J115" s="38"/>
      <c r="K115" s="38"/>
      <c r="L115" s="38"/>
      <c r="M115" s="38"/>
      <c r="N115" s="38"/>
      <c r="O115" s="12" t="s">
        <v>2</v>
      </c>
      <c r="P115" s="11"/>
      <c r="Y115" s="40" t="s">
        <v>16</v>
      </c>
    </row>
    <row r="116" spans="1:25" ht="16.5" x14ac:dyDescent="0.25">
      <c r="A116" s="123" t="s">
        <v>1</v>
      </c>
      <c r="B116" s="124"/>
      <c r="C116" s="15">
        <f>COUNTA(C114)</f>
        <v>1</v>
      </c>
      <c r="D116" s="15">
        <f>COUNTA(D114)</f>
        <v>0</v>
      </c>
      <c r="E116" s="15">
        <f>COUNTA(E114)</f>
        <v>0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57">
        <f>+C117+D117+E117</f>
        <v>0</v>
      </c>
      <c r="P116" s="11"/>
      <c r="Y116" s="22"/>
    </row>
    <row r="117" spans="1:25" ht="16.5" x14ac:dyDescent="0.25">
      <c r="A117" s="123" t="s">
        <v>6</v>
      </c>
      <c r="B117" s="124"/>
      <c r="C117" s="16"/>
      <c r="D117" s="28">
        <f>(D116/$C$115)/2</f>
        <v>0</v>
      </c>
      <c r="E117" s="28">
        <f>(E116/$C$115)/2</f>
        <v>0</v>
      </c>
      <c r="F117" s="13"/>
      <c r="G117" s="13"/>
      <c r="H117" s="13"/>
      <c r="I117" s="13"/>
      <c r="J117" s="13"/>
      <c r="K117" s="13"/>
      <c r="L117" s="13"/>
      <c r="M117" s="13"/>
      <c r="N117" s="13"/>
      <c r="O117" s="157"/>
      <c r="P117" s="11"/>
      <c r="Y117" s="22"/>
    </row>
    <row r="118" spans="1:25" ht="16.5" customHeight="1" x14ac:dyDescent="0.25">
      <c r="A118" s="158" t="s">
        <v>95</v>
      </c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</row>
    <row r="119" spans="1:25" ht="16.5" customHeight="1" x14ac:dyDescent="0.25">
      <c r="A119" s="148" t="s">
        <v>96</v>
      </c>
      <c r="B119" s="162"/>
      <c r="C119" s="150" t="s">
        <v>9</v>
      </c>
      <c r="D119" s="163"/>
      <c r="E119" s="16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1:25" ht="33" customHeight="1" x14ac:dyDescent="0.25">
      <c r="A120" s="165" t="s">
        <v>97</v>
      </c>
      <c r="B120" s="166"/>
      <c r="C120" s="26">
        <v>0</v>
      </c>
      <c r="D120" s="26">
        <v>0.5</v>
      </c>
      <c r="E120" s="26">
        <v>1</v>
      </c>
      <c r="F120" s="9"/>
      <c r="G120" s="9"/>
      <c r="H120" s="9"/>
      <c r="I120" s="9"/>
      <c r="J120" s="9"/>
      <c r="K120" s="9"/>
      <c r="L120" s="9"/>
      <c r="M120" s="9"/>
      <c r="N120" s="9"/>
      <c r="O120" s="2" t="s">
        <v>8</v>
      </c>
      <c r="P120" s="3" t="s">
        <v>0</v>
      </c>
      <c r="Y120" s="22" t="s">
        <v>15</v>
      </c>
    </row>
    <row r="121" spans="1:25" ht="22.5" customHeight="1" x14ac:dyDescent="0.25">
      <c r="A121" s="167"/>
      <c r="B121" s="168"/>
      <c r="C121" s="30" t="s">
        <v>3</v>
      </c>
      <c r="D121" s="30"/>
      <c r="E121" s="30"/>
      <c r="F121" s="10"/>
      <c r="G121" s="10"/>
      <c r="H121" s="10"/>
      <c r="I121" s="10"/>
      <c r="J121" s="10"/>
      <c r="K121" s="10"/>
      <c r="L121" s="10"/>
      <c r="M121" s="10"/>
      <c r="N121" s="10"/>
      <c r="O121" s="11"/>
      <c r="P121" s="11"/>
      <c r="Y121" s="22" t="s">
        <v>12</v>
      </c>
    </row>
    <row r="122" spans="1:25" s="39" customFormat="1" ht="36.75" customHeight="1" x14ac:dyDescent="0.25">
      <c r="A122" s="169" t="s">
        <v>99</v>
      </c>
      <c r="B122" s="170"/>
      <c r="C122" s="171">
        <f>COUNTA(C121:E121)</f>
        <v>1</v>
      </c>
      <c r="D122" s="171"/>
      <c r="E122" s="171"/>
      <c r="F122" s="38"/>
      <c r="G122" s="38"/>
      <c r="H122" s="38"/>
      <c r="I122" s="38"/>
      <c r="J122" s="38"/>
      <c r="K122" s="38"/>
      <c r="L122" s="38"/>
      <c r="M122" s="38"/>
      <c r="N122" s="38"/>
      <c r="O122" s="12" t="s">
        <v>2</v>
      </c>
      <c r="P122" s="11"/>
      <c r="Y122" s="40" t="s">
        <v>16</v>
      </c>
    </row>
    <row r="123" spans="1:25" ht="16.5" x14ac:dyDescent="0.25">
      <c r="A123" s="123" t="s">
        <v>1</v>
      </c>
      <c r="B123" s="124"/>
      <c r="C123" s="15">
        <f>COUNTA(C121)</f>
        <v>1</v>
      </c>
      <c r="D123" s="15">
        <f>COUNTA(D121)</f>
        <v>0</v>
      </c>
      <c r="E123" s="15">
        <f>COUNTA(E121)</f>
        <v>0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57">
        <f>+C124+D124+E124</f>
        <v>0</v>
      </c>
      <c r="P123" s="11"/>
      <c r="Y123" s="22"/>
    </row>
    <row r="124" spans="1:25" ht="16.5" x14ac:dyDescent="0.25">
      <c r="A124" s="123" t="s">
        <v>6</v>
      </c>
      <c r="B124" s="124"/>
      <c r="C124" s="16"/>
      <c r="D124" s="28">
        <f>(D123/$C$122)/2</f>
        <v>0</v>
      </c>
      <c r="E124" s="28">
        <f>(E123/$C$122)/2</f>
        <v>0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57"/>
      <c r="P124" s="11"/>
      <c r="Y124" s="22"/>
    </row>
    <row r="125" spans="1:25" ht="16.5" x14ac:dyDescent="0.25">
      <c r="A125" s="148" t="s">
        <v>100</v>
      </c>
      <c r="B125" s="159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1"/>
      <c r="Y125" s="21"/>
    </row>
    <row r="126" spans="1:25" ht="16.5" customHeight="1" x14ac:dyDescent="0.25">
      <c r="A126" s="148"/>
      <c r="B126" s="162"/>
      <c r="C126" s="150" t="s">
        <v>9</v>
      </c>
      <c r="D126" s="163"/>
      <c r="E126" s="16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1:25" ht="55.5" customHeight="1" x14ac:dyDescent="0.25">
      <c r="A127" s="153" t="s">
        <v>105</v>
      </c>
      <c r="B127" s="154"/>
      <c r="C127" s="26">
        <v>0</v>
      </c>
      <c r="D127" s="26">
        <v>0.5</v>
      </c>
      <c r="E127" s="26">
        <v>1</v>
      </c>
      <c r="F127" s="9"/>
      <c r="G127" s="9"/>
      <c r="H127" s="9"/>
      <c r="I127" s="9"/>
      <c r="J127" s="9"/>
      <c r="K127" s="9"/>
      <c r="L127" s="9"/>
      <c r="M127" s="9"/>
      <c r="N127" s="9"/>
      <c r="O127" s="2" t="s">
        <v>8</v>
      </c>
      <c r="P127" s="3" t="s">
        <v>0</v>
      </c>
    </row>
    <row r="128" spans="1:25" ht="40.5" customHeight="1" x14ac:dyDescent="0.25">
      <c r="A128" s="4">
        <v>1</v>
      </c>
      <c r="B128" s="5" t="s">
        <v>128</v>
      </c>
      <c r="C128" s="29" t="s">
        <v>3</v>
      </c>
      <c r="D128" s="29"/>
      <c r="E128" s="29"/>
      <c r="F128" s="10"/>
      <c r="G128" s="10"/>
      <c r="H128" s="10"/>
      <c r="I128" s="10"/>
      <c r="J128" s="10"/>
      <c r="K128" s="10"/>
      <c r="L128" s="10"/>
      <c r="M128" s="10"/>
      <c r="N128" s="10"/>
      <c r="O128" s="11"/>
      <c r="P128" s="11"/>
    </row>
    <row r="129" spans="1:25" ht="40.5" customHeight="1" x14ac:dyDescent="0.25">
      <c r="A129" s="4">
        <v>2</v>
      </c>
      <c r="B129" s="5" t="s">
        <v>101</v>
      </c>
      <c r="C129" s="29" t="s">
        <v>3</v>
      </c>
      <c r="D129" s="29"/>
      <c r="E129" s="29"/>
      <c r="F129" s="10"/>
      <c r="G129" s="10"/>
      <c r="H129" s="10"/>
      <c r="I129" s="10"/>
      <c r="J129" s="10"/>
      <c r="K129" s="10"/>
      <c r="L129" s="10"/>
      <c r="M129" s="10"/>
      <c r="N129" s="10"/>
      <c r="O129" s="11"/>
      <c r="P129" s="11"/>
    </row>
    <row r="130" spans="1:25" ht="55.5" customHeight="1" x14ac:dyDescent="0.25">
      <c r="A130" s="4">
        <v>3</v>
      </c>
      <c r="B130" s="5" t="s">
        <v>102</v>
      </c>
      <c r="C130" s="29" t="s">
        <v>3</v>
      </c>
      <c r="D130" s="29"/>
      <c r="E130" s="29"/>
      <c r="F130" s="10"/>
      <c r="G130" s="10"/>
      <c r="H130" s="10"/>
      <c r="I130" s="10"/>
      <c r="J130" s="10"/>
      <c r="K130" s="10"/>
      <c r="L130" s="10"/>
      <c r="M130" s="10"/>
      <c r="N130" s="10"/>
      <c r="O130" s="11"/>
      <c r="P130" s="11"/>
    </row>
    <row r="131" spans="1:25" ht="37.5" customHeight="1" x14ac:dyDescent="0.25">
      <c r="A131" s="142"/>
      <c r="B131" s="17" t="s">
        <v>103</v>
      </c>
      <c r="C131" s="156">
        <f>COUNTA(C128:E130)</f>
        <v>3</v>
      </c>
      <c r="D131" s="156"/>
      <c r="E131" s="156"/>
      <c r="F131" s="13"/>
      <c r="G131" s="13"/>
      <c r="H131" s="13"/>
      <c r="I131" s="13"/>
      <c r="J131" s="13"/>
      <c r="K131" s="13"/>
      <c r="L131" s="13"/>
      <c r="M131" s="13"/>
      <c r="N131" s="13"/>
      <c r="O131" s="14" t="s">
        <v>2</v>
      </c>
      <c r="P131" s="126"/>
    </row>
    <row r="132" spans="1:25" ht="16.5" x14ac:dyDescent="0.25">
      <c r="A132" s="142"/>
      <c r="B132" s="12" t="s">
        <v>1</v>
      </c>
      <c r="C132" s="15">
        <f>COUNTA(C128:C130)</f>
        <v>3</v>
      </c>
      <c r="D132" s="15">
        <f>COUNTA(D128:D130)</f>
        <v>0</v>
      </c>
      <c r="E132" s="15">
        <f>COUNTA(E128:E130)</f>
        <v>0</v>
      </c>
      <c r="F132" s="13"/>
      <c r="G132" s="13"/>
      <c r="H132" s="13"/>
      <c r="I132" s="13"/>
      <c r="J132" s="13"/>
      <c r="K132" s="13"/>
      <c r="L132" s="13"/>
      <c r="M132" s="13"/>
      <c r="N132" s="13"/>
      <c r="O132" s="157">
        <f>+C133+D133+E133</f>
        <v>0</v>
      </c>
      <c r="P132" s="127"/>
    </row>
    <row r="133" spans="1:25" ht="16.5" x14ac:dyDescent="0.25">
      <c r="A133" s="143"/>
      <c r="B133" s="12" t="s">
        <v>6</v>
      </c>
      <c r="C133" s="16"/>
      <c r="D133" s="28">
        <f>(D132/$C$131)/2</f>
        <v>0</v>
      </c>
      <c r="E133" s="28">
        <f>(E132/$C$131)/2</f>
        <v>0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57"/>
      <c r="P133" s="144"/>
    </row>
    <row r="134" spans="1:25" ht="16.5" x14ac:dyDescent="0.25">
      <c r="A134" s="148" t="s">
        <v>104</v>
      </c>
      <c r="B134" s="159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1"/>
      <c r="Y134" s="21"/>
    </row>
    <row r="135" spans="1:25" ht="16.5" customHeight="1" x14ac:dyDescent="0.25">
      <c r="A135" s="148"/>
      <c r="B135" s="162"/>
      <c r="C135" s="150" t="s">
        <v>9</v>
      </c>
      <c r="D135" s="163"/>
      <c r="E135" s="16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25" ht="55.5" customHeight="1" x14ac:dyDescent="0.25">
      <c r="A136" s="153" t="s">
        <v>106</v>
      </c>
      <c r="B136" s="154"/>
      <c r="C136" s="26">
        <v>0</v>
      </c>
      <c r="D136" s="26">
        <v>0.5</v>
      </c>
      <c r="E136" s="26">
        <v>1</v>
      </c>
      <c r="F136" s="9"/>
      <c r="G136" s="9"/>
      <c r="H136" s="9"/>
      <c r="I136" s="9"/>
      <c r="J136" s="9"/>
      <c r="K136" s="9"/>
      <c r="L136" s="9"/>
      <c r="M136" s="9"/>
      <c r="N136" s="9"/>
      <c r="O136" s="2" t="s">
        <v>8</v>
      </c>
      <c r="P136" s="3" t="s">
        <v>0</v>
      </c>
    </row>
    <row r="137" spans="1:25" ht="52.5" customHeight="1" x14ac:dyDescent="0.25">
      <c r="A137" s="4">
        <v>1</v>
      </c>
      <c r="B137" s="5" t="s">
        <v>107</v>
      </c>
      <c r="C137" s="29" t="s">
        <v>3</v>
      </c>
      <c r="D137" s="29"/>
      <c r="E137" s="29"/>
      <c r="F137" s="10"/>
      <c r="G137" s="10"/>
      <c r="H137" s="10"/>
      <c r="I137" s="10"/>
      <c r="J137" s="10"/>
      <c r="K137" s="10"/>
      <c r="L137" s="10"/>
      <c r="M137" s="10"/>
      <c r="N137" s="10"/>
      <c r="O137" s="11"/>
      <c r="P137" s="11"/>
    </row>
    <row r="138" spans="1:25" ht="37.5" customHeight="1" x14ac:dyDescent="0.25">
      <c r="A138" s="4">
        <v>2</v>
      </c>
      <c r="B138" s="5" t="s">
        <v>108</v>
      </c>
      <c r="C138" s="29" t="s">
        <v>3</v>
      </c>
      <c r="D138" s="29"/>
      <c r="E138" s="29"/>
      <c r="F138" s="10"/>
      <c r="G138" s="10"/>
      <c r="H138" s="10"/>
      <c r="I138" s="10"/>
      <c r="J138" s="10"/>
      <c r="K138" s="10"/>
      <c r="L138" s="10"/>
      <c r="M138" s="10"/>
      <c r="N138" s="10"/>
      <c r="O138" s="11"/>
      <c r="P138" s="11"/>
    </row>
    <row r="139" spans="1:25" ht="37.5" customHeight="1" x14ac:dyDescent="0.25">
      <c r="A139" s="4">
        <v>3</v>
      </c>
      <c r="B139" s="5" t="s">
        <v>110</v>
      </c>
      <c r="C139" s="29" t="s">
        <v>3</v>
      </c>
      <c r="D139" s="29"/>
      <c r="E139" s="29"/>
      <c r="F139" s="10"/>
      <c r="G139" s="10"/>
      <c r="H139" s="10"/>
      <c r="I139" s="10"/>
      <c r="J139" s="10"/>
      <c r="K139" s="10"/>
      <c r="L139" s="10"/>
      <c r="M139" s="10"/>
      <c r="N139" s="10"/>
      <c r="O139" s="11"/>
      <c r="P139" s="11"/>
    </row>
    <row r="140" spans="1:25" ht="37.5" customHeight="1" x14ac:dyDescent="0.25">
      <c r="A140" s="4">
        <v>4</v>
      </c>
      <c r="B140" s="5" t="s">
        <v>109</v>
      </c>
      <c r="C140" s="29" t="s">
        <v>3</v>
      </c>
      <c r="D140" s="29"/>
      <c r="E140" s="29"/>
      <c r="F140" s="10"/>
      <c r="G140" s="10"/>
      <c r="H140" s="10"/>
      <c r="I140" s="10"/>
      <c r="J140" s="10"/>
      <c r="K140" s="10"/>
      <c r="L140" s="10"/>
      <c r="M140" s="10"/>
      <c r="N140" s="10"/>
      <c r="O140" s="11"/>
      <c r="P140" s="11"/>
    </row>
    <row r="141" spans="1:25" ht="37.5" customHeight="1" x14ac:dyDescent="0.25">
      <c r="A141" s="142"/>
      <c r="B141" s="17" t="s">
        <v>115</v>
      </c>
      <c r="C141" s="156">
        <f>COUNTA(C137:E140)</f>
        <v>4</v>
      </c>
      <c r="D141" s="156"/>
      <c r="E141" s="156"/>
      <c r="F141" s="13"/>
      <c r="G141" s="13"/>
      <c r="H141" s="13"/>
      <c r="I141" s="13"/>
      <c r="J141" s="13"/>
      <c r="K141" s="13"/>
      <c r="L141" s="13"/>
      <c r="M141" s="13"/>
      <c r="N141" s="13"/>
      <c r="O141" s="14" t="s">
        <v>2</v>
      </c>
      <c r="P141" s="126"/>
    </row>
    <row r="142" spans="1:25" ht="16.5" x14ac:dyDescent="0.25">
      <c r="A142" s="142"/>
      <c r="B142" s="12" t="s">
        <v>1</v>
      </c>
      <c r="C142" s="15">
        <f>COUNTA(C137:C140)</f>
        <v>4</v>
      </c>
      <c r="D142" s="15">
        <f>COUNTA(D137:D140)</f>
        <v>0</v>
      </c>
      <c r="E142" s="15">
        <f>COUNTA(E137:E140)</f>
        <v>0</v>
      </c>
      <c r="F142" s="13"/>
      <c r="G142" s="13"/>
      <c r="H142" s="13"/>
      <c r="I142" s="13"/>
      <c r="J142" s="13"/>
      <c r="K142" s="13"/>
      <c r="L142" s="13"/>
      <c r="M142" s="13"/>
      <c r="N142" s="13"/>
      <c r="O142" s="157">
        <f>+C143+D143+E143</f>
        <v>0</v>
      </c>
      <c r="P142" s="127"/>
    </row>
    <row r="143" spans="1:25" ht="16.5" x14ac:dyDescent="0.25">
      <c r="A143" s="143"/>
      <c r="B143" s="12" t="s">
        <v>6</v>
      </c>
      <c r="C143" s="16"/>
      <c r="D143" s="28">
        <f>(D142/$C$141)/2</f>
        <v>0</v>
      </c>
      <c r="E143" s="28">
        <f>(E142/$C$141)/2</f>
        <v>0</v>
      </c>
      <c r="F143" s="13"/>
      <c r="G143" s="13"/>
      <c r="H143" s="13"/>
      <c r="I143" s="13"/>
      <c r="J143" s="13"/>
      <c r="K143" s="13"/>
      <c r="L143" s="13"/>
      <c r="M143" s="13"/>
      <c r="N143" s="13"/>
      <c r="O143" s="157"/>
      <c r="P143" s="144"/>
    </row>
    <row r="144" spans="1:25" ht="17.25" customHeight="1" x14ac:dyDescent="0.25">
      <c r="A144" s="158" t="s">
        <v>111</v>
      </c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</row>
    <row r="145" spans="1:16" ht="16.5" customHeight="1" x14ac:dyDescent="0.25">
      <c r="A145" s="145" t="s">
        <v>112</v>
      </c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7"/>
    </row>
    <row r="146" spans="1:16" ht="16.5" customHeight="1" x14ac:dyDescent="0.25">
      <c r="A146" s="148" t="s">
        <v>116</v>
      </c>
      <c r="B146" s="149"/>
      <c r="C146" s="150" t="s">
        <v>9</v>
      </c>
      <c r="D146" s="151"/>
      <c r="E146" s="152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 ht="54.75" customHeight="1" x14ac:dyDescent="0.25">
      <c r="A147" s="153" t="s">
        <v>113</v>
      </c>
      <c r="B147" s="154"/>
      <c r="C147" s="26">
        <v>0</v>
      </c>
      <c r="D147" s="26">
        <v>0.5</v>
      </c>
      <c r="E147" s="26">
        <v>1</v>
      </c>
      <c r="F147" s="9"/>
      <c r="G147" s="9"/>
      <c r="H147" s="9"/>
      <c r="I147" s="9"/>
      <c r="J147" s="9"/>
      <c r="K147" s="9"/>
      <c r="L147" s="9"/>
      <c r="M147" s="9"/>
      <c r="N147" s="9"/>
      <c r="O147" s="2" t="s">
        <v>8</v>
      </c>
      <c r="P147" s="3" t="s">
        <v>0</v>
      </c>
    </row>
    <row r="148" spans="1:16" ht="36" customHeight="1" x14ac:dyDescent="0.25">
      <c r="A148" s="4">
        <v>1</v>
      </c>
      <c r="B148" s="5" t="s">
        <v>129</v>
      </c>
      <c r="C148" s="29" t="s">
        <v>3</v>
      </c>
      <c r="D148" s="29"/>
      <c r="E148" s="29"/>
      <c r="F148" s="10"/>
      <c r="G148" s="10"/>
      <c r="H148" s="10"/>
      <c r="I148" s="10"/>
      <c r="J148" s="10"/>
      <c r="K148" s="10"/>
      <c r="L148" s="10"/>
      <c r="M148" s="10"/>
      <c r="N148" s="10"/>
      <c r="O148" s="11"/>
      <c r="P148" s="11"/>
    </row>
    <row r="149" spans="1:16" ht="36" customHeight="1" x14ac:dyDescent="0.25">
      <c r="A149" s="4">
        <v>2</v>
      </c>
      <c r="B149" s="5" t="s">
        <v>130</v>
      </c>
      <c r="C149" s="29" t="s">
        <v>3</v>
      </c>
      <c r="D149" s="29"/>
      <c r="E149" s="29"/>
      <c r="F149" s="10"/>
      <c r="G149" s="10"/>
      <c r="H149" s="10"/>
      <c r="I149" s="10"/>
      <c r="J149" s="10"/>
      <c r="K149" s="10"/>
      <c r="L149" s="10"/>
      <c r="M149" s="10"/>
      <c r="N149" s="10"/>
      <c r="O149" s="11"/>
      <c r="P149" s="11"/>
    </row>
    <row r="150" spans="1:16" ht="38.25" customHeight="1" x14ac:dyDescent="0.25">
      <c r="A150" s="4">
        <v>3</v>
      </c>
      <c r="B150" s="5" t="s">
        <v>114</v>
      </c>
      <c r="C150" s="29" t="s">
        <v>3</v>
      </c>
      <c r="D150" s="29"/>
      <c r="E150" s="29"/>
      <c r="F150" s="10"/>
      <c r="G150" s="10"/>
      <c r="H150" s="10"/>
      <c r="I150" s="10"/>
      <c r="J150" s="10"/>
      <c r="K150" s="10"/>
      <c r="L150" s="10"/>
      <c r="M150" s="10"/>
      <c r="N150" s="10"/>
      <c r="O150" s="11"/>
      <c r="P150" s="11"/>
    </row>
    <row r="151" spans="1:16" ht="36" customHeight="1" x14ac:dyDescent="0.25">
      <c r="A151" s="155"/>
      <c r="B151" s="17" t="s">
        <v>117</v>
      </c>
      <c r="C151" s="156">
        <f>COUNTA(C148:E150)</f>
        <v>3</v>
      </c>
      <c r="D151" s="156"/>
      <c r="E151" s="156"/>
      <c r="F151" s="13"/>
      <c r="G151" s="13"/>
      <c r="H151" s="13"/>
      <c r="I151" s="13"/>
      <c r="J151" s="13"/>
      <c r="K151" s="13"/>
      <c r="L151" s="13"/>
      <c r="M151" s="13"/>
      <c r="N151" s="13"/>
      <c r="O151" s="14" t="s">
        <v>2</v>
      </c>
      <c r="P151" s="126"/>
    </row>
    <row r="152" spans="1:16" ht="16.5" x14ac:dyDescent="0.25">
      <c r="A152" s="142"/>
      <c r="B152" s="12" t="s">
        <v>1</v>
      </c>
      <c r="C152" s="15">
        <f>COUNTA(C148:C150)</f>
        <v>3</v>
      </c>
      <c r="D152" s="15">
        <f>COUNTA(D148:D150)</f>
        <v>0</v>
      </c>
      <c r="E152" s="15">
        <f>COUNTA(E148:E150)</f>
        <v>0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57">
        <f>+C153+D153+E153</f>
        <v>0</v>
      </c>
      <c r="P152" s="127"/>
    </row>
    <row r="153" spans="1:16" ht="16.5" x14ac:dyDescent="0.25">
      <c r="A153" s="143"/>
      <c r="B153" s="12" t="s">
        <v>6</v>
      </c>
      <c r="C153" s="16"/>
      <c r="D153" s="28">
        <f>(D152/$C$151)/2</f>
        <v>0</v>
      </c>
      <c r="E153" s="28">
        <f>E152/$C$151</f>
        <v>0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57"/>
      <c r="P153" s="144"/>
    </row>
    <row r="154" spans="1:16" ht="16.5" x14ac:dyDescent="0.25">
      <c r="A154" s="210" t="s">
        <v>321</v>
      </c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</row>
    <row r="155" spans="1:16" ht="16.5" x14ac:dyDescent="0.25">
      <c r="A155" s="211" t="s">
        <v>322</v>
      </c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3"/>
    </row>
    <row r="156" spans="1:16" ht="16.5" x14ac:dyDescent="0.25">
      <c r="A156" s="214" t="s">
        <v>323</v>
      </c>
      <c r="B156" s="215"/>
      <c r="C156" s="216" t="s">
        <v>9</v>
      </c>
      <c r="D156" s="217"/>
      <c r="E156" s="218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</row>
    <row r="157" spans="1:16" ht="33" x14ac:dyDescent="0.25">
      <c r="A157" s="211" t="s">
        <v>324</v>
      </c>
      <c r="B157" s="220"/>
      <c r="C157" s="221">
        <v>0</v>
      </c>
      <c r="D157" s="221">
        <v>0.5</v>
      </c>
      <c r="E157" s="221">
        <v>1</v>
      </c>
      <c r="F157" s="222"/>
      <c r="G157" s="222"/>
      <c r="H157" s="222"/>
      <c r="I157" s="222"/>
      <c r="J157" s="222"/>
      <c r="K157" s="222"/>
      <c r="L157" s="222"/>
      <c r="M157" s="222"/>
      <c r="N157" s="222"/>
      <c r="O157" s="223" t="s">
        <v>8</v>
      </c>
      <c r="P157" s="224" t="s">
        <v>0</v>
      </c>
    </row>
    <row r="158" spans="1:16" ht="33" x14ac:dyDescent="0.25">
      <c r="A158" s="225">
        <v>1</v>
      </c>
      <c r="B158" s="226" t="s">
        <v>325</v>
      </c>
      <c r="C158" s="227" t="s">
        <v>3</v>
      </c>
      <c r="D158" s="227"/>
      <c r="E158" s="227"/>
      <c r="F158" s="228"/>
      <c r="G158" s="228"/>
      <c r="H158" s="228"/>
      <c r="I158" s="228"/>
      <c r="J158" s="228"/>
      <c r="K158" s="228"/>
      <c r="L158" s="228"/>
      <c r="M158" s="228"/>
      <c r="N158" s="228"/>
      <c r="O158" s="229"/>
      <c r="P158" s="229"/>
    </row>
    <row r="159" spans="1:16" ht="33" x14ac:dyDescent="0.25">
      <c r="A159" s="225">
        <v>2</v>
      </c>
      <c r="B159" s="226" t="s">
        <v>326</v>
      </c>
      <c r="C159" s="227" t="s">
        <v>3</v>
      </c>
      <c r="D159" s="227"/>
      <c r="E159" s="227"/>
      <c r="F159" s="228"/>
      <c r="G159" s="228"/>
      <c r="H159" s="228"/>
      <c r="I159" s="228"/>
      <c r="J159" s="228"/>
      <c r="K159" s="228"/>
      <c r="L159" s="228"/>
      <c r="M159" s="228"/>
      <c r="N159" s="228"/>
      <c r="O159" s="229"/>
      <c r="P159" s="229"/>
    </row>
    <row r="160" spans="1:16" ht="16.5" x14ac:dyDescent="0.25">
      <c r="A160" s="225">
        <v>3</v>
      </c>
      <c r="B160" s="226" t="s">
        <v>327</v>
      </c>
      <c r="C160" s="227" t="s">
        <v>3</v>
      </c>
      <c r="D160" s="227"/>
      <c r="E160" s="227"/>
      <c r="F160" s="228"/>
      <c r="G160" s="228"/>
      <c r="H160" s="228"/>
      <c r="I160" s="228"/>
      <c r="J160" s="228"/>
      <c r="K160" s="228"/>
      <c r="L160" s="228"/>
      <c r="M160" s="228"/>
      <c r="N160" s="228"/>
      <c r="O160" s="229"/>
      <c r="P160" s="229"/>
    </row>
    <row r="161" spans="1:16" ht="49.5" x14ac:dyDescent="0.25">
      <c r="A161" s="225">
        <v>4</v>
      </c>
      <c r="B161" s="226" t="s">
        <v>328</v>
      </c>
      <c r="C161" s="227" t="s">
        <v>3</v>
      </c>
      <c r="D161" s="227"/>
      <c r="E161" s="227"/>
      <c r="F161" s="228"/>
      <c r="G161" s="228"/>
      <c r="H161" s="228"/>
      <c r="I161" s="228"/>
      <c r="J161" s="228"/>
      <c r="K161" s="228"/>
      <c r="L161" s="228"/>
      <c r="M161" s="228"/>
      <c r="N161" s="228"/>
      <c r="O161" s="229"/>
      <c r="P161" s="229"/>
    </row>
    <row r="162" spans="1:16" ht="16.5" x14ac:dyDescent="0.25">
      <c r="A162" s="225">
        <v>5</v>
      </c>
      <c r="B162" s="226" t="s">
        <v>329</v>
      </c>
      <c r="C162" s="227" t="s">
        <v>3</v>
      </c>
      <c r="D162" s="227"/>
      <c r="E162" s="227"/>
      <c r="F162" s="228"/>
      <c r="G162" s="228"/>
      <c r="H162" s="228"/>
      <c r="I162" s="228"/>
      <c r="J162" s="228"/>
      <c r="K162" s="228"/>
      <c r="L162" s="228"/>
      <c r="M162" s="228"/>
      <c r="N162" s="228"/>
      <c r="O162" s="229"/>
      <c r="P162" s="229"/>
    </row>
    <row r="163" spans="1:16" ht="33" x14ac:dyDescent="0.25">
      <c r="A163" s="225">
        <v>6</v>
      </c>
      <c r="B163" s="226" t="s">
        <v>330</v>
      </c>
      <c r="C163" s="227" t="s">
        <v>3</v>
      </c>
      <c r="D163" s="227"/>
      <c r="E163" s="227"/>
      <c r="F163" s="228"/>
      <c r="G163" s="228"/>
      <c r="H163" s="228"/>
      <c r="I163" s="228"/>
      <c r="J163" s="228"/>
      <c r="K163" s="228"/>
      <c r="L163" s="228"/>
      <c r="M163" s="228"/>
      <c r="N163" s="228"/>
      <c r="O163" s="229"/>
      <c r="P163" s="229"/>
    </row>
    <row r="164" spans="1:16" ht="33" x14ac:dyDescent="0.25">
      <c r="A164" s="230"/>
      <c r="B164" s="65" t="s">
        <v>331</v>
      </c>
      <c r="C164" s="231">
        <v>6</v>
      </c>
      <c r="D164" s="231"/>
      <c r="E164" s="231"/>
      <c r="F164" s="232"/>
      <c r="G164" s="232"/>
      <c r="H164" s="232"/>
      <c r="I164" s="232"/>
      <c r="J164" s="232"/>
      <c r="K164" s="232"/>
      <c r="L164" s="232"/>
      <c r="M164" s="232"/>
      <c r="N164" s="232"/>
      <c r="O164" s="233" t="s">
        <v>2</v>
      </c>
      <c r="P164" s="234"/>
    </row>
    <row r="165" spans="1:16" ht="16.5" x14ac:dyDescent="0.25">
      <c r="A165" s="235"/>
      <c r="B165" s="65" t="s">
        <v>1</v>
      </c>
      <c r="C165" s="236">
        <v>6</v>
      </c>
      <c r="D165" s="236">
        <f>COUNTA(D158:D160)</f>
        <v>0</v>
      </c>
      <c r="E165" s="236">
        <f>COUNTA(E158:E160)</f>
        <v>0</v>
      </c>
      <c r="F165" s="232"/>
      <c r="G165" s="232"/>
      <c r="H165" s="232"/>
      <c r="I165" s="232"/>
      <c r="J165" s="232"/>
      <c r="K165" s="232"/>
      <c r="L165" s="232"/>
      <c r="M165" s="232"/>
      <c r="N165" s="232"/>
      <c r="O165" s="237">
        <f>+C166+D166+E166</f>
        <v>0</v>
      </c>
      <c r="P165" s="238"/>
    </row>
    <row r="166" spans="1:16" ht="16.5" x14ac:dyDescent="0.25">
      <c r="A166" s="239"/>
      <c r="B166" s="65" t="s">
        <v>6</v>
      </c>
      <c r="C166" s="240"/>
      <c r="D166" s="241">
        <f>(D165/$C$151)/2</f>
        <v>0</v>
      </c>
      <c r="E166" s="241">
        <f>E165/$C$151</f>
        <v>0</v>
      </c>
      <c r="F166" s="232"/>
      <c r="G166" s="232"/>
      <c r="H166" s="232"/>
      <c r="I166" s="232"/>
      <c r="J166" s="232"/>
      <c r="K166" s="232"/>
      <c r="L166" s="232"/>
      <c r="M166" s="232"/>
      <c r="N166" s="232"/>
      <c r="O166" s="237"/>
      <c r="P166" s="242"/>
    </row>
  </sheetData>
  <mergeCells count="161">
    <mergeCell ref="A154:P154"/>
    <mergeCell ref="A155:P155"/>
    <mergeCell ref="A156:B156"/>
    <mergeCell ref="C156:E156"/>
    <mergeCell ref="A157:B157"/>
    <mergeCell ref="A164:A166"/>
    <mergeCell ref="C164:E164"/>
    <mergeCell ref="P164:P166"/>
    <mergeCell ref="O165:O166"/>
    <mergeCell ref="A1:B3"/>
    <mergeCell ref="A5:P5"/>
    <mergeCell ref="A6:P6"/>
    <mergeCell ref="A7:B7"/>
    <mergeCell ref="C7:E7"/>
    <mergeCell ref="A8:B8"/>
    <mergeCell ref="A16:B16"/>
    <mergeCell ref="C16:E16"/>
    <mergeCell ref="A17:B18"/>
    <mergeCell ref="A19:B19"/>
    <mergeCell ref="C19:E19"/>
    <mergeCell ref="A20:B20"/>
    <mergeCell ref="A13:B13"/>
    <mergeCell ref="C13:E13"/>
    <mergeCell ref="P13:P15"/>
    <mergeCell ref="A14:B14"/>
    <mergeCell ref="O14:O15"/>
    <mergeCell ref="A15:B15"/>
    <mergeCell ref="A25:B25"/>
    <mergeCell ref="A31:B31"/>
    <mergeCell ref="C31:E31"/>
    <mergeCell ref="P31:P33"/>
    <mergeCell ref="A32:B32"/>
    <mergeCell ref="O32:O33"/>
    <mergeCell ref="A33:B33"/>
    <mergeCell ref="O20:O21"/>
    <mergeCell ref="A21:B21"/>
    <mergeCell ref="A22:P22"/>
    <mergeCell ref="A23:P23"/>
    <mergeCell ref="A24:B24"/>
    <mergeCell ref="C24:E24"/>
    <mergeCell ref="A34:B34"/>
    <mergeCell ref="C34:E34"/>
    <mergeCell ref="A35:B35"/>
    <mergeCell ref="A38:B38"/>
    <mergeCell ref="C38:E38"/>
    <mergeCell ref="P38:P40"/>
    <mergeCell ref="A39:B39"/>
    <mergeCell ref="O39:O40"/>
    <mergeCell ref="A40:B40"/>
    <mergeCell ref="A41:B41"/>
    <mergeCell ref="C41:E41"/>
    <mergeCell ref="A42:B42"/>
    <mergeCell ref="A45:B45"/>
    <mergeCell ref="C45:E45"/>
    <mergeCell ref="P45:P47"/>
    <mergeCell ref="A46:B46"/>
    <mergeCell ref="O46:O47"/>
    <mergeCell ref="A47:B47"/>
    <mergeCell ref="A48:P48"/>
    <mergeCell ref="A49:P49"/>
    <mergeCell ref="A50:B50"/>
    <mergeCell ref="C50:E50"/>
    <mergeCell ref="A51:B51"/>
    <mergeCell ref="A57:A59"/>
    <mergeCell ref="C57:E57"/>
    <mergeCell ref="P57:P59"/>
    <mergeCell ref="O58:O59"/>
    <mergeCell ref="A60:P60"/>
    <mergeCell ref="A61:P61"/>
    <mergeCell ref="A62:B62"/>
    <mergeCell ref="C62:E62"/>
    <mergeCell ref="A63:B63"/>
    <mergeCell ref="A66:A68"/>
    <mergeCell ref="C66:E66"/>
    <mergeCell ref="P66:P68"/>
    <mergeCell ref="O67:O68"/>
    <mergeCell ref="A77:P77"/>
    <mergeCell ref="A78:B78"/>
    <mergeCell ref="C78:E78"/>
    <mergeCell ref="A79:B80"/>
    <mergeCell ref="A81:B81"/>
    <mergeCell ref="C81:E81"/>
    <mergeCell ref="A69:P69"/>
    <mergeCell ref="A70:B70"/>
    <mergeCell ref="C70:E70"/>
    <mergeCell ref="A71:B71"/>
    <mergeCell ref="A74:A76"/>
    <mergeCell ref="C74:E74"/>
    <mergeCell ref="P74:P76"/>
    <mergeCell ref="O75:O76"/>
    <mergeCell ref="A88:A90"/>
    <mergeCell ref="C88:E88"/>
    <mergeCell ref="P88:P90"/>
    <mergeCell ref="O89:O90"/>
    <mergeCell ref="A91:P91"/>
    <mergeCell ref="A92:P92"/>
    <mergeCell ref="A82:B82"/>
    <mergeCell ref="O82:O83"/>
    <mergeCell ref="A83:B83"/>
    <mergeCell ref="A84:B84"/>
    <mergeCell ref="C84:E84"/>
    <mergeCell ref="A85:B85"/>
    <mergeCell ref="A102:B102"/>
    <mergeCell ref="C102:E102"/>
    <mergeCell ref="A103:B103"/>
    <mergeCell ref="A106:A108"/>
    <mergeCell ref="C106:E106"/>
    <mergeCell ref="P106:P108"/>
    <mergeCell ref="O107:O108"/>
    <mergeCell ref="A93:B93"/>
    <mergeCell ref="C93:E93"/>
    <mergeCell ref="A94:B94"/>
    <mergeCell ref="A99:A101"/>
    <mergeCell ref="C99:E99"/>
    <mergeCell ref="P99:P101"/>
    <mergeCell ref="O100:O101"/>
    <mergeCell ref="O116:O117"/>
    <mergeCell ref="A117:B117"/>
    <mergeCell ref="A118:P118"/>
    <mergeCell ref="A109:P109"/>
    <mergeCell ref="A110:P110"/>
    <mergeCell ref="A111:P111"/>
    <mergeCell ref="A112:B112"/>
    <mergeCell ref="C112:E112"/>
    <mergeCell ref="A113:B114"/>
    <mergeCell ref="A119:B119"/>
    <mergeCell ref="C119:E119"/>
    <mergeCell ref="A120:B121"/>
    <mergeCell ref="A122:B122"/>
    <mergeCell ref="C122:E122"/>
    <mergeCell ref="A123:B123"/>
    <mergeCell ref="A115:B115"/>
    <mergeCell ref="C115:E115"/>
    <mergeCell ref="A116:B116"/>
    <mergeCell ref="A131:A133"/>
    <mergeCell ref="C131:E131"/>
    <mergeCell ref="P131:P133"/>
    <mergeCell ref="O132:O133"/>
    <mergeCell ref="A134:P134"/>
    <mergeCell ref="A135:B135"/>
    <mergeCell ref="C135:E135"/>
    <mergeCell ref="O123:O124"/>
    <mergeCell ref="A124:B124"/>
    <mergeCell ref="A125:P125"/>
    <mergeCell ref="A126:B126"/>
    <mergeCell ref="C126:E126"/>
    <mergeCell ref="A127:B127"/>
    <mergeCell ref="A145:P145"/>
    <mergeCell ref="A146:B146"/>
    <mergeCell ref="C146:E146"/>
    <mergeCell ref="A147:B147"/>
    <mergeCell ref="A151:A153"/>
    <mergeCell ref="C151:E151"/>
    <mergeCell ref="P151:P153"/>
    <mergeCell ref="O152:O153"/>
    <mergeCell ref="A136:B136"/>
    <mergeCell ref="A141:A143"/>
    <mergeCell ref="C141:E141"/>
    <mergeCell ref="P141:P143"/>
    <mergeCell ref="O142:O143"/>
    <mergeCell ref="A144:P144"/>
  </mergeCells>
  <conditionalFormatting sqref="Y2">
    <cfRule type="duplicateValues" dxfId="15" priority="7"/>
  </conditionalFormatting>
  <conditionalFormatting sqref="Y34">
    <cfRule type="duplicateValues" dxfId="14" priority="6"/>
  </conditionalFormatting>
  <conditionalFormatting sqref="Y35">
    <cfRule type="duplicateValues" dxfId="13" priority="5"/>
  </conditionalFormatting>
  <conditionalFormatting sqref="Y3:Y19 Y24:Y29">
    <cfRule type="duplicateValues" dxfId="12" priority="8"/>
  </conditionalFormatting>
  <conditionalFormatting sqref="Y30">
    <cfRule type="duplicateValues" dxfId="11" priority="4"/>
  </conditionalFormatting>
  <conditionalFormatting sqref="Y41:Y44">
    <cfRule type="duplicateValues" dxfId="10" priority="9"/>
  </conditionalFormatting>
  <conditionalFormatting sqref="Y113:Y117">
    <cfRule type="duplicateValues" dxfId="9" priority="3"/>
  </conditionalFormatting>
  <conditionalFormatting sqref="Y120:Y125">
    <cfRule type="duplicateValues" dxfId="8" priority="2"/>
  </conditionalFormatting>
  <conditionalFormatting sqref="Y134">
    <cfRule type="duplicateValues" dxfId="7" priority="1"/>
  </conditionalFormatting>
  <conditionalFormatting sqref="Y82:Y83 Y20:Y23">
    <cfRule type="duplicateValues" dxfId="6" priority="10"/>
  </conditionalFormatting>
  <dataValidations count="1">
    <dataValidation type="list" allowBlank="1" showInputMessage="1" showErrorMessage="1" sqref="P1" xr:uid="{6F85B482-D58D-42E0-ABBF-8269B6DD4FD7}">
      <formula1>$Y$3:$Y$30</formula1>
    </dataValidation>
  </dataValidations>
  <printOptions horizontalCentered="1"/>
  <pageMargins left="0.2" right="0.2" top="1.1499999999999999" bottom="0.5" header="0.3" footer="0.3"/>
  <pageSetup scale="50" orientation="portrait" r:id="rId1"/>
  <headerFooter>
    <oddHeader>&amp;L           &amp;20  &amp;G&amp;C&amp;"+,Bold"&amp;22Utilization Management 
Delegation Oversight Audit Tool
2020 NCQA Standards</oddHeader>
    <oddFooter>&amp;LUpdated 1/23/2020&amp;C2020 NCQA Standards&amp;RPage &amp;P of &amp;N</oddFooter>
  </headerFooter>
  <rowBreaks count="3" manualBreakCount="3">
    <brk id="47" max="16383" man="1"/>
    <brk id="90" max="16383" man="1"/>
    <brk id="117" max="16383" man="1"/>
  </row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35F80-774F-4892-9109-912D5F82F6BB}">
  <dimension ref="A1:P206"/>
  <sheetViews>
    <sheetView showGridLines="0" topLeftCell="A22" zoomScale="85" zoomScaleNormal="85" zoomScaleSheetLayoutView="62" workbookViewId="0">
      <selection activeCell="F211" sqref="F211"/>
    </sheetView>
  </sheetViews>
  <sheetFormatPr defaultColWidth="9.140625" defaultRowHeight="15" x14ac:dyDescent="0.25"/>
  <cols>
    <col min="1" max="1" width="3.42578125" style="69" customWidth="1"/>
    <col min="2" max="2" width="51.42578125" style="69" customWidth="1"/>
    <col min="3" max="5" width="5.28515625" style="69" customWidth="1"/>
    <col min="6" max="7" width="48.28515625" style="69" customWidth="1"/>
    <col min="8" max="16" width="0" style="68" hidden="1" customWidth="1"/>
    <col min="17" max="16384" width="9.140625" style="68"/>
  </cols>
  <sheetData>
    <row r="1" spans="1:16" ht="17.25" customHeight="1" x14ac:dyDescent="0.25">
      <c r="A1" s="201" t="s">
        <v>320</v>
      </c>
      <c r="B1" s="201"/>
      <c r="C1" s="201"/>
      <c r="D1" s="201"/>
      <c r="E1" s="201"/>
      <c r="F1" s="201"/>
      <c r="G1" s="201"/>
      <c r="H1" s="199"/>
      <c r="I1" s="199"/>
      <c r="J1" s="199"/>
      <c r="K1" s="199"/>
      <c r="L1" s="199"/>
      <c r="M1" s="199"/>
      <c r="N1" s="199"/>
      <c r="O1" s="199"/>
      <c r="P1" s="199"/>
    </row>
    <row r="2" spans="1:16" ht="15" customHeight="1" x14ac:dyDescent="0.25">
      <c r="A2" s="202" t="s">
        <v>319</v>
      </c>
      <c r="B2" s="202"/>
      <c r="C2" s="202"/>
      <c r="D2" s="202"/>
      <c r="E2" s="202"/>
      <c r="F2" s="202"/>
      <c r="G2" s="202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58.15" customHeight="1" x14ac:dyDescent="0.25">
      <c r="A3" s="68"/>
      <c r="B3" s="122" t="s">
        <v>318</v>
      </c>
      <c r="C3" s="89">
        <v>0</v>
      </c>
      <c r="D3" s="89">
        <v>1</v>
      </c>
      <c r="E3" s="89" t="s">
        <v>199</v>
      </c>
      <c r="F3" s="89" t="s">
        <v>198</v>
      </c>
      <c r="G3" s="88" t="s">
        <v>0</v>
      </c>
    </row>
    <row r="4" spans="1:16" ht="25.5" x14ac:dyDescent="0.25">
      <c r="A4" s="87">
        <v>1</v>
      </c>
      <c r="B4" s="121" t="s">
        <v>317</v>
      </c>
      <c r="C4" s="85"/>
      <c r="D4" s="85"/>
      <c r="E4" s="85"/>
      <c r="F4" s="83"/>
      <c r="G4" s="83"/>
      <c r="H4" s="82"/>
      <c r="I4" s="82"/>
      <c r="J4" s="82"/>
      <c r="K4" s="82"/>
      <c r="L4" s="82"/>
      <c r="M4" s="82"/>
      <c r="N4" s="82"/>
      <c r="O4" s="82"/>
      <c r="P4" s="82"/>
    </row>
    <row r="5" spans="1:16" x14ac:dyDescent="0.25">
      <c r="A5" s="87">
        <v>2</v>
      </c>
      <c r="B5" s="121" t="s">
        <v>316</v>
      </c>
      <c r="C5" s="85"/>
      <c r="D5" s="85"/>
      <c r="E5" s="85"/>
      <c r="F5" s="83"/>
      <c r="G5" s="83"/>
      <c r="H5" s="94"/>
      <c r="I5" s="94"/>
      <c r="J5" s="94"/>
      <c r="K5" s="94"/>
      <c r="L5" s="94"/>
      <c r="M5" s="94"/>
      <c r="N5" s="94"/>
      <c r="O5" s="94"/>
      <c r="P5" s="94"/>
    </row>
    <row r="6" spans="1:16" ht="25.5" x14ac:dyDescent="0.25">
      <c r="A6" s="87">
        <v>3</v>
      </c>
      <c r="B6" s="121" t="s">
        <v>315</v>
      </c>
      <c r="C6" s="85"/>
      <c r="D6" s="85"/>
      <c r="E6" s="85"/>
      <c r="F6" s="83"/>
      <c r="G6" s="83"/>
      <c r="H6" s="94"/>
      <c r="I6" s="94"/>
      <c r="J6" s="94"/>
      <c r="K6" s="94"/>
      <c r="L6" s="94"/>
      <c r="M6" s="94"/>
      <c r="N6" s="94"/>
      <c r="O6" s="94"/>
      <c r="P6" s="94"/>
    </row>
    <row r="7" spans="1:16" ht="25.5" x14ac:dyDescent="0.25">
      <c r="A7" s="87">
        <v>4</v>
      </c>
      <c r="B7" s="121" t="s">
        <v>314</v>
      </c>
      <c r="C7" s="85"/>
      <c r="D7" s="85"/>
      <c r="E7" s="85"/>
      <c r="F7" s="83"/>
      <c r="G7" s="83"/>
      <c r="H7" s="94"/>
      <c r="I7" s="94"/>
      <c r="J7" s="94"/>
      <c r="K7" s="94"/>
      <c r="L7" s="94"/>
      <c r="M7" s="94"/>
      <c r="N7" s="94"/>
      <c r="O7" s="94"/>
      <c r="P7" s="94"/>
    </row>
    <row r="8" spans="1:16" x14ac:dyDescent="0.25">
      <c r="A8" s="87">
        <v>5</v>
      </c>
      <c r="B8" s="121" t="s">
        <v>313</v>
      </c>
      <c r="C8" s="85"/>
      <c r="D8" s="85"/>
      <c r="E8" s="85"/>
      <c r="F8" s="83"/>
      <c r="G8" s="83"/>
      <c r="H8" s="94"/>
      <c r="I8" s="94"/>
      <c r="J8" s="94"/>
      <c r="K8" s="94"/>
      <c r="L8" s="94"/>
      <c r="M8" s="94"/>
      <c r="N8" s="94"/>
      <c r="O8" s="94"/>
      <c r="P8" s="94"/>
    </row>
    <row r="9" spans="1:16" ht="15" customHeight="1" x14ac:dyDescent="0.25">
      <c r="A9" s="87">
        <v>6</v>
      </c>
      <c r="B9" s="121" t="s">
        <v>312</v>
      </c>
      <c r="C9" s="85"/>
      <c r="D9" s="85"/>
      <c r="E9" s="85"/>
      <c r="F9" s="83"/>
      <c r="G9" s="83"/>
      <c r="H9" s="94"/>
      <c r="I9" s="94"/>
      <c r="J9" s="94"/>
      <c r="K9" s="94"/>
      <c r="L9" s="94"/>
      <c r="M9" s="94"/>
      <c r="N9" s="94"/>
      <c r="O9" s="94"/>
      <c r="P9" s="94"/>
    </row>
    <row r="10" spans="1:16" ht="36" customHeight="1" x14ac:dyDescent="0.25">
      <c r="A10" s="68"/>
      <c r="B10" s="192" t="s">
        <v>311</v>
      </c>
      <c r="C10" s="193"/>
      <c r="D10" s="193"/>
      <c r="E10" s="193"/>
      <c r="F10" s="193"/>
      <c r="G10" s="194"/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16.149999999999999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6" ht="15" customHeight="1" x14ac:dyDescent="0.25">
      <c r="A12" s="75"/>
      <c r="B12" s="74" t="s">
        <v>205</v>
      </c>
      <c r="C12" s="191">
        <f>COUNTA(C4:D9)</f>
        <v>0</v>
      </c>
      <c r="D12" s="191"/>
      <c r="E12" s="191"/>
      <c r="F12" s="77" t="s">
        <v>2</v>
      </c>
      <c r="G12" s="71"/>
      <c r="H12"/>
      <c r="I12"/>
      <c r="J12"/>
      <c r="K12"/>
      <c r="L12"/>
      <c r="M12"/>
      <c r="N12"/>
      <c r="O12" s="77" t="s">
        <v>192</v>
      </c>
      <c r="P12" s="71"/>
    </row>
    <row r="13" spans="1:16" ht="15" customHeight="1" x14ac:dyDescent="0.25">
      <c r="A13" s="75"/>
      <c r="B13" s="74" t="s">
        <v>1</v>
      </c>
      <c r="C13" s="76">
        <f>COUNTA(C4:C9)</f>
        <v>0</v>
      </c>
      <c r="D13" s="76">
        <f>COUNTA(D4:D9)</f>
        <v>0</v>
      </c>
      <c r="E13" s="76">
        <f>COUNTA(E4:E9)</f>
        <v>0</v>
      </c>
      <c r="F13" s="196" t="str">
        <f>IFERROR(D13/C12,"N/A")</f>
        <v>N/A</v>
      </c>
      <c r="G13" s="71"/>
      <c r="H13"/>
      <c r="I13"/>
      <c r="J13"/>
      <c r="K13"/>
      <c r="L13"/>
      <c r="M13"/>
      <c r="N13"/>
      <c r="O13" s="76">
        <f>D13</f>
        <v>0</v>
      </c>
      <c r="P13" s="71"/>
    </row>
    <row r="14" spans="1:16" ht="15" customHeight="1" x14ac:dyDescent="0.25">
      <c r="A14" s="75"/>
      <c r="B14" s="74" t="s">
        <v>191</v>
      </c>
      <c r="C14" s="73" t="str">
        <f>IFERROR(C13/C12,"")</f>
        <v/>
      </c>
      <c r="D14" s="73" t="str">
        <f>IFERROR(D13/C12,"")</f>
        <v/>
      </c>
      <c r="E14" s="73"/>
      <c r="F14" s="197"/>
      <c r="G14" s="71"/>
      <c r="H14"/>
      <c r="I14"/>
      <c r="J14"/>
      <c r="K14"/>
      <c r="L14"/>
      <c r="M14"/>
      <c r="N14"/>
      <c r="O14" s="72" t="str">
        <f>C14</f>
        <v/>
      </c>
      <c r="P14" s="71"/>
    </row>
    <row r="15" spans="1:16" ht="15" customHeight="1" x14ac:dyDescent="0.25">
      <c r="A15" s="75"/>
      <c r="B15" s="71"/>
      <c r="C15" s="71"/>
      <c r="D15" s="71"/>
      <c r="E15" s="71"/>
      <c r="F15" s="71"/>
      <c r="G15" s="71"/>
      <c r="H15" s="198"/>
      <c r="I15" s="198"/>
      <c r="J15" s="198"/>
      <c r="K15" s="198"/>
      <c r="L15" s="198"/>
      <c r="M15" s="198"/>
      <c r="N15" s="198"/>
      <c r="O15" s="198"/>
      <c r="P15" s="198"/>
    </row>
    <row r="16" spans="1:16" ht="15" customHeight="1" x14ac:dyDescent="0.25">
      <c r="A16" s="189" t="s">
        <v>310</v>
      </c>
      <c r="B16" s="189"/>
      <c r="C16" s="189"/>
      <c r="D16" s="189"/>
      <c r="E16" s="189"/>
      <c r="F16" s="189"/>
      <c r="G16" s="189"/>
      <c r="H16" s="200"/>
      <c r="I16" s="200"/>
      <c r="J16" s="200"/>
      <c r="K16" s="200"/>
      <c r="L16" s="200"/>
      <c r="M16" s="200"/>
      <c r="N16" s="200"/>
      <c r="O16" s="200"/>
      <c r="P16" s="200"/>
    </row>
    <row r="17" spans="1:16" ht="30" customHeight="1" x14ac:dyDescent="0.25">
      <c r="A17" s="68"/>
      <c r="B17" s="86" t="s">
        <v>309</v>
      </c>
      <c r="C17" s="89">
        <v>0</v>
      </c>
      <c r="D17" s="89">
        <v>1</v>
      </c>
      <c r="E17" s="89" t="s">
        <v>199</v>
      </c>
      <c r="F17" s="89" t="s">
        <v>198</v>
      </c>
      <c r="G17" s="88" t="s">
        <v>0</v>
      </c>
    </row>
    <row r="18" spans="1:16" ht="13.9" customHeight="1" x14ac:dyDescent="0.25">
      <c r="A18" s="87">
        <v>1</v>
      </c>
      <c r="B18" s="86" t="s">
        <v>308</v>
      </c>
      <c r="C18" s="120"/>
      <c r="D18" s="120"/>
      <c r="E18" s="120"/>
      <c r="F18" s="112"/>
      <c r="G18" s="112"/>
      <c r="H18" s="82"/>
      <c r="I18" s="82"/>
      <c r="J18" s="82"/>
      <c r="K18" s="82"/>
      <c r="L18" s="82"/>
      <c r="M18" s="82"/>
      <c r="N18" s="82"/>
      <c r="O18" s="82"/>
      <c r="P18" s="82"/>
    </row>
    <row r="19" spans="1:16" ht="15.6" customHeight="1" x14ac:dyDescent="0.25">
      <c r="A19" s="87">
        <v>2</v>
      </c>
      <c r="B19" s="86" t="s">
        <v>307</v>
      </c>
      <c r="C19" s="85"/>
      <c r="D19" s="85"/>
      <c r="E19" s="85"/>
      <c r="F19" s="83"/>
      <c r="G19" s="119"/>
      <c r="H19" s="82"/>
      <c r="I19" s="82"/>
      <c r="J19" s="82"/>
      <c r="K19" s="82"/>
      <c r="L19" s="82"/>
      <c r="M19" s="82"/>
      <c r="N19" s="82"/>
      <c r="O19" s="82"/>
      <c r="P19" s="82"/>
    </row>
    <row r="20" spans="1:16" ht="41.45" customHeight="1" x14ac:dyDescent="0.25">
      <c r="A20" s="87">
        <v>3</v>
      </c>
      <c r="B20" s="86" t="s">
        <v>306</v>
      </c>
      <c r="C20" s="85"/>
      <c r="D20" s="85"/>
      <c r="E20" s="85"/>
      <c r="F20" s="83"/>
      <c r="G20" s="83"/>
      <c r="H20" s="94"/>
      <c r="I20" s="94"/>
      <c r="J20" s="94"/>
      <c r="K20" s="94"/>
      <c r="L20" s="94"/>
      <c r="M20" s="94"/>
      <c r="N20" s="94"/>
      <c r="O20" s="94"/>
      <c r="P20" s="94"/>
    </row>
    <row r="21" spans="1:16" ht="36" customHeight="1" x14ac:dyDescent="0.25">
      <c r="A21" s="68"/>
      <c r="B21" s="192" t="s">
        <v>194</v>
      </c>
      <c r="C21" s="193"/>
      <c r="D21" s="193"/>
      <c r="E21" s="193"/>
      <c r="F21" s="193"/>
      <c r="G21" s="194"/>
      <c r="H21" s="81"/>
      <c r="I21" s="81"/>
      <c r="J21" s="81"/>
      <c r="K21" s="81"/>
      <c r="L21" s="81"/>
      <c r="M21" s="81"/>
      <c r="N21" s="81"/>
      <c r="O21" s="81"/>
      <c r="P21" s="81"/>
    </row>
    <row r="22" spans="1:16" ht="13.9" customHeight="1" x14ac:dyDescent="0.25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6" ht="15" customHeight="1" x14ac:dyDescent="0.25">
      <c r="A23" s="75"/>
      <c r="B23" s="74" t="s">
        <v>202</v>
      </c>
      <c r="C23" s="204">
        <f>COUNTA(C18:D20)</f>
        <v>0</v>
      </c>
      <c r="D23" s="205"/>
      <c r="E23" s="206"/>
      <c r="F23" s="77" t="s">
        <v>2</v>
      </c>
      <c r="G23" s="71"/>
      <c r="H23"/>
      <c r="I23"/>
      <c r="J23"/>
      <c r="K23"/>
      <c r="L23"/>
      <c r="M23"/>
      <c r="N23"/>
      <c r="O23" s="77" t="s">
        <v>192</v>
      </c>
      <c r="P23" s="71"/>
    </row>
    <row r="24" spans="1:16" ht="15" customHeight="1" x14ac:dyDescent="0.25">
      <c r="A24" s="75"/>
      <c r="B24" s="74" t="s">
        <v>1</v>
      </c>
      <c r="C24" s="76">
        <f>COUNTA(C18:C20)</f>
        <v>0</v>
      </c>
      <c r="D24" s="76">
        <f>COUNTA(D18:D20)</f>
        <v>0</v>
      </c>
      <c r="E24" s="76">
        <f>COUNTA(E18:E20)</f>
        <v>0</v>
      </c>
      <c r="F24" s="196" t="str">
        <f>IFERROR(D24/C23,"N/A")</f>
        <v>N/A</v>
      </c>
      <c r="G24" s="71"/>
      <c r="H24"/>
      <c r="I24"/>
      <c r="J24"/>
      <c r="K24"/>
      <c r="L24"/>
      <c r="M24"/>
      <c r="N24"/>
      <c r="O24" s="76">
        <f>D24</f>
        <v>0</v>
      </c>
      <c r="P24" s="71"/>
    </row>
    <row r="25" spans="1:16" ht="15" customHeight="1" x14ac:dyDescent="0.25">
      <c r="A25" s="75"/>
      <c r="B25" s="74" t="s">
        <v>191</v>
      </c>
      <c r="C25" s="73" t="str">
        <f>IFERROR(C24/C23,"")</f>
        <v/>
      </c>
      <c r="D25" s="73" t="str">
        <f>IFERROR(D24/C23,"")</f>
        <v/>
      </c>
      <c r="E25" s="73"/>
      <c r="F25" s="197"/>
      <c r="G25" s="71"/>
      <c r="H25"/>
      <c r="I25"/>
      <c r="J25"/>
      <c r="K25"/>
      <c r="L25"/>
      <c r="M25"/>
      <c r="N25"/>
      <c r="O25" s="72" t="str">
        <f>C25</f>
        <v/>
      </c>
      <c r="P25" s="71"/>
    </row>
    <row r="26" spans="1:16" ht="15" customHeight="1" x14ac:dyDescent="0.25">
      <c r="A26" s="75"/>
      <c r="B26" s="118"/>
      <c r="C26" s="117"/>
      <c r="D26" s="117"/>
      <c r="E26" s="117"/>
      <c r="F26" s="91"/>
      <c r="G26" s="71"/>
      <c r="H26"/>
      <c r="I26"/>
      <c r="J26"/>
      <c r="K26"/>
      <c r="L26"/>
      <c r="M26"/>
      <c r="N26"/>
      <c r="O26" s="91"/>
      <c r="P26" s="71"/>
    </row>
    <row r="27" spans="1:16" ht="15" customHeight="1" x14ac:dyDescent="0.25">
      <c r="A27" s="189" t="s">
        <v>305</v>
      </c>
      <c r="B27" s="189"/>
      <c r="C27" s="189"/>
      <c r="D27" s="189"/>
      <c r="E27" s="189"/>
      <c r="F27" s="189"/>
      <c r="G27" s="189"/>
      <c r="H27" s="200"/>
      <c r="I27" s="200"/>
      <c r="J27" s="200"/>
      <c r="K27" s="200"/>
      <c r="L27" s="200"/>
      <c r="M27" s="200"/>
      <c r="N27" s="200"/>
      <c r="O27" s="200"/>
      <c r="P27" s="200"/>
    </row>
    <row r="28" spans="1:16" ht="25.15" customHeight="1" x14ac:dyDescent="0.25">
      <c r="A28" s="90"/>
      <c r="B28" s="86"/>
      <c r="C28" s="89">
        <v>0</v>
      </c>
      <c r="D28" s="89">
        <v>1</v>
      </c>
      <c r="E28" s="89" t="s">
        <v>199</v>
      </c>
      <c r="F28" s="89" t="s">
        <v>198</v>
      </c>
      <c r="G28" s="88" t="s">
        <v>0</v>
      </c>
    </row>
    <row r="29" spans="1:16" ht="95.25" customHeight="1" x14ac:dyDescent="0.25">
      <c r="A29" s="87">
        <v>1</v>
      </c>
      <c r="B29" s="116" t="s">
        <v>304</v>
      </c>
      <c r="C29" s="84"/>
      <c r="D29" s="84"/>
      <c r="E29" s="85"/>
      <c r="F29" s="83"/>
      <c r="G29" s="83"/>
      <c r="H29" s="94"/>
      <c r="I29" s="94"/>
      <c r="J29" s="94"/>
      <c r="K29" s="94"/>
      <c r="L29" s="94"/>
      <c r="M29" s="94"/>
      <c r="N29" s="94"/>
      <c r="O29" s="94"/>
      <c r="P29" s="94"/>
    </row>
    <row r="30" spans="1:16" ht="51" x14ac:dyDescent="0.25">
      <c r="A30" s="87">
        <v>2</v>
      </c>
      <c r="B30" s="116" t="s">
        <v>303</v>
      </c>
      <c r="C30" s="84"/>
      <c r="D30" s="84"/>
      <c r="E30" s="85"/>
      <c r="F30" s="83"/>
      <c r="G30" s="83"/>
      <c r="H30" s="94"/>
      <c r="I30" s="94"/>
      <c r="J30" s="94"/>
      <c r="K30" s="94"/>
      <c r="L30" s="94"/>
      <c r="M30" s="94"/>
      <c r="N30" s="94"/>
      <c r="O30" s="94"/>
      <c r="P30" s="94"/>
    </row>
    <row r="31" spans="1:16" ht="63.75" x14ac:dyDescent="0.25">
      <c r="A31" s="87">
        <v>3</v>
      </c>
      <c r="B31" s="116" t="s">
        <v>302</v>
      </c>
      <c r="C31" s="84"/>
      <c r="D31" s="84"/>
      <c r="E31" s="85"/>
      <c r="F31" s="83"/>
      <c r="G31" s="83"/>
      <c r="H31" s="94"/>
      <c r="I31" s="94"/>
      <c r="J31" s="94"/>
      <c r="K31" s="94"/>
      <c r="L31" s="94"/>
      <c r="M31" s="94"/>
      <c r="N31" s="94"/>
      <c r="O31" s="94"/>
      <c r="P31" s="94"/>
    </row>
    <row r="32" spans="1:16" ht="63.75" x14ac:dyDescent="0.25">
      <c r="A32" s="87">
        <v>4</v>
      </c>
      <c r="B32" s="116" t="s">
        <v>301</v>
      </c>
      <c r="C32" s="84"/>
      <c r="D32" s="84"/>
      <c r="E32" s="85"/>
      <c r="F32" s="83"/>
      <c r="G32" s="83"/>
      <c r="H32" s="94"/>
      <c r="I32" s="94"/>
      <c r="J32" s="94"/>
      <c r="K32" s="94"/>
      <c r="L32" s="94"/>
      <c r="M32" s="94"/>
      <c r="N32" s="94"/>
      <c r="O32" s="94"/>
      <c r="P32" s="94"/>
    </row>
    <row r="33" spans="1:16" ht="25.5" x14ac:dyDescent="0.25">
      <c r="A33" s="87">
        <v>5</v>
      </c>
      <c r="B33" s="115" t="s">
        <v>300</v>
      </c>
      <c r="C33" s="84"/>
      <c r="D33" s="84"/>
      <c r="E33" s="85"/>
      <c r="F33" s="83"/>
      <c r="G33" s="83"/>
      <c r="H33" s="94"/>
      <c r="I33" s="94"/>
      <c r="J33" s="94"/>
      <c r="K33" s="94"/>
      <c r="L33" s="94"/>
      <c r="M33" s="94"/>
      <c r="N33" s="94"/>
      <c r="O33" s="94"/>
      <c r="P33" s="94"/>
    </row>
    <row r="34" spans="1:16" ht="38.25" x14ac:dyDescent="0.25">
      <c r="A34" s="87">
        <v>6</v>
      </c>
      <c r="B34" s="115" t="s">
        <v>299</v>
      </c>
      <c r="C34" s="84"/>
      <c r="D34" s="84"/>
      <c r="E34" s="85"/>
      <c r="F34" s="83"/>
      <c r="G34" s="83"/>
      <c r="H34" s="94"/>
      <c r="I34" s="94"/>
      <c r="J34" s="94"/>
      <c r="K34" s="94"/>
      <c r="L34" s="94"/>
      <c r="M34" s="94"/>
      <c r="N34" s="94"/>
      <c r="O34" s="94"/>
      <c r="P34" s="94"/>
    </row>
    <row r="35" spans="1:16" ht="25.5" x14ac:dyDescent="0.25">
      <c r="A35" s="114">
        <v>7</v>
      </c>
      <c r="B35" s="113" t="s">
        <v>298</v>
      </c>
      <c r="C35" s="84"/>
      <c r="D35" s="84"/>
      <c r="E35" s="85"/>
      <c r="F35" s="83"/>
      <c r="G35" s="83"/>
      <c r="H35" s="94"/>
      <c r="I35" s="94"/>
      <c r="J35" s="94"/>
      <c r="K35" s="94"/>
      <c r="L35" s="94"/>
      <c r="M35" s="94"/>
      <c r="N35" s="94"/>
      <c r="O35" s="94"/>
      <c r="P35" s="94"/>
    </row>
    <row r="36" spans="1:16" ht="36" customHeight="1" x14ac:dyDescent="0.25">
      <c r="A36" s="68"/>
      <c r="B36" s="203" t="s">
        <v>297</v>
      </c>
      <c r="C36" s="193"/>
      <c r="D36" s="193"/>
      <c r="E36" s="193"/>
      <c r="F36" s="193"/>
      <c r="G36" s="194"/>
      <c r="H36" s="81"/>
      <c r="I36" s="81"/>
      <c r="J36" s="81"/>
      <c r="K36" s="81"/>
      <c r="L36" s="81"/>
      <c r="M36" s="81"/>
      <c r="N36" s="81"/>
      <c r="O36" s="81"/>
      <c r="P36" s="81"/>
    </row>
    <row r="37" spans="1:16" ht="15" customHeight="1" x14ac:dyDescent="0.25">
      <c r="A37" s="109"/>
      <c r="B37" s="71"/>
      <c r="C37" s="71"/>
      <c r="D37" s="71"/>
      <c r="E37" s="71"/>
      <c r="H37" s="68" t="b">
        <v>0</v>
      </c>
      <c r="I37" s="68">
        <f>COUNTIF(H37,"TRUE")</f>
        <v>0</v>
      </c>
      <c r="K37" s="68">
        <f>IF(AND(I29=0,I37=0),0,IF(AND(I29=0,I37=1),0,IF(AND(I29=1,I37=0),1)))</f>
        <v>0</v>
      </c>
      <c r="L37" s="68">
        <f>IF(AND(I37=0,K37=0),0,IF(AND(I37=0,K37=1),0,IF(AND(I37=1,K37=0),1)))</f>
        <v>0</v>
      </c>
    </row>
    <row r="38" spans="1:16" ht="15" customHeight="1" x14ac:dyDescent="0.25">
      <c r="A38" s="75"/>
      <c r="B38" s="74" t="s">
        <v>296</v>
      </c>
      <c r="C38" s="204">
        <f>COUNTA(C29:D35)</f>
        <v>0</v>
      </c>
      <c r="D38" s="205"/>
      <c r="E38" s="206"/>
      <c r="F38" s="77" t="s">
        <v>2</v>
      </c>
      <c r="G38" s="71"/>
      <c r="H38"/>
      <c r="I38"/>
      <c r="J38"/>
      <c r="K38"/>
      <c r="L38"/>
      <c r="M38"/>
      <c r="N38"/>
      <c r="O38" s="77" t="s">
        <v>192</v>
      </c>
      <c r="P38" s="71"/>
    </row>
    <row r="39" spans="1:16" ht="15" customHeight="1" x14ac:dyDescent="0.25">
      <c r="A39" s="75"/>
      <c r="B39" s="74" t="s">
        <v>1</v>
      </c>
      <c r="C39" s="76">
        <f>COUNTA(C29:C35)</f>
        <v>0</v>
      </c>
      <c r="D39" s="76">
        <f>COUNTA(D29:D35)</f>
        <v>0</v>
      </c>
      <c r="E39" s="76">
        <f>COUNTA(E29:E35)</f>
        <v>0</v>
      </c>
      <c r="F39" s="196" t="str">
        <f>IFERROR(D39/C38,"N/A")</f>
        <v>N/A</v>
      </c>
      <c r="G39" s="71"/>
      <c r="H39"/>
      <c r="I39"/>
      <c r="J39"/>
      <c r="K39"/>
      <c r="L39"/>
      <c r="M39"/>
      <c r="N39"/>
      <c r="O39" s="76">
        <f>D39</f>
        <v>0</v>
      </c>
      <c r="P39" s="71"/>
    </row>
    <row r="40" spans="1:16" ht="15" customHeight="1" x14ac:dyDescent="0.25">
      <c r="A40" s="75"/>
      <c r="B40" s="74" t="s">
        <v>191</v>
      </c>
      <c r="C40" s="73" t="str">
        <f>IFERROR(C39/C38,"")</f>
        <v/>
      </c>
      <c r="D40" s="73" t="str">
        <f>IFERROR(D39/C38,"")</f>
        <v/>
      </c>
      <c r="E40" s="73"/>
      <c r="F40" s="197"/>
      <c r="G40" s="71"/>
      <c r="H40"/>
      <c r="I40"/>
      <c r="J40"/>
      <c r="K40"/>
      <c r="L40"/>
      <c r="M40"/>
      <c r="N40"/>
      <c r="O40" s="72" t="str">
        <f>C40</f>
        <v/>
      </c>
      <c r="P40" s="71"/>
    </row>
    <row r="41" spans="1:16" ht="15" customHeight="1" x14ac:dyDescent="0.25">
      <c r="A41" s="75"/>
      <c r="B41" s="71"/>
      <c r="C41" s="71"/>
      <c r="D41" s="71"/>
      <c r="E41" s="71"/>
      <c r="F41" s="71"/>
      <c r="G41" s="71"/>
      <c r="H41"/>
      <c r="I41"/>
      <c r="J41"/>
      <c r="K41"/>
      <c r="L41"/>
      <c r="M41"/>
      <c r="N41"/>
      <c r="O41" s="91"/>
      <c r="P41" s="71"/>
    </row>
    <row r="42" spans="1:16" ht="17.25" customHeight="1" x14ac:dyDescent="0.25">
      <c r="A42" s="188" t="s">
        <v>295</v>
      </c>
      <c r="B42" s="188"/>
      <c r="C42" s="188"/>
      <c r="D42" s="188"/>
      <c r="E42" s="188"/>
      <c r="F42" s="188"/>
      <c r="G42" s="188"/>
      <c r="H42" s="208"/>
      <c r="I42" s="208"/>
      <c r="J42" s="208"/>
      <c r="K42" s="208"/>
      <c r="L42" s="208"/>
      <c r="M42" s="208"/>
      <c r="N42" s="208"/>
      <c r="O42" s="208"/>
      <c r="P42" s="208"/>
    </row>
    <row r="43" spans="1:16" ht="15" customHeight="1" x14ac:dyDescent="0.25">
      <c r="A43" s="189" t="s">
        <v>250</v>
      </c>
      <c r="B43" s="189"/>
      <c r="C43" s="189"/>
      <c r="D43" s="189"/>
      <c r="E43" s="189"/>
      <c r="F43" s="189"/>
      <c r="G43" s="189"/>
      <c r="H43" s="200"/>
      <c r="I43" s="200"/>
      <c r="J43" s="200"/>
      <c r="K43" s="200"/>
      <c r="L43" s="200"/>
      <c r="M43" s="200"/>
      <c r="N43" s="200"/>
      <c r="O43" s="200"/>
      <c r="P43" s="200"/>
    </row>
    <row r="44" spans="1:16" ht="38.25" x14ac:dyDescent="0.25">
      <c r="A44" s="68"/>
      <c r="B44" s="112" t="s">
        <v>294</v>
      </c>
      <c r="C44" s="89">
        <v>0</v>
      </c>
      <c r="D44" s="89">
        <v>1</v>
      </c>
      <c r="E44" s="89" t="s">
        <v>199</v>
      </c>
      <c r="F44" s="89" t="s">
        <v>198</v>
      </c>
      <c r="G44" s="88" t="s">
        <v>0</v>
      </c>
    </row>
    <row r="45" spans="1:16" ht="15" customHeight="1" x14ac:dyDescent="0.25">
      <c r="A45" s="87">
        <v>1</v>
      </c>
      <c r="B45" s="86" t="s">
        <v>293</v>
      </c>
      <c r="C45" s="84"/>
      <c r="D45" s="85"/>
      <c r="E45" s="84"/>
      <c r="F45" s="83"/>
      <c r="G45" s="83"/>
      <c r="H45" s="82"/>
      <c r="I45" s="82"/>
      <c r="J45" s="82"/>
      <c r="K45" s="82"/>
      <c r="L45" s="82"/>
      <c r="M45" s="82"/>
      <c r="N45" s="82"/>
      <c r="O45" s="82"/>
      <c r="P45" s="82"/>
    </row>
    <row r="46" spans="1:16" ht="38.25" x14ac:dyDescent="0.25">
      <c r="A46" s="87">
        <v>2</v>
      </c>
      <c r="B46" s="86" t="s">
        <v>292</v>
      </c>
      <c r="C46" s="84"/>
      <c r="D46" s="85"/>
      <c r="E46" s="84"/>
      <c r="F46" s="83"/>
      <c r="G46" s="83"/>
      <c r="H46" s="82"/>
      <c r="I46" s="82"/>
      <c r="J46" s="82"/>
      <c r="K46" s="82"/>
      <c r="L46" s="82"/>
      <c r="M46" s="82"/>
      <c r="N46" s="82"/>
      <c r="O46" s="82"/>
      <c r="P46" s="82"/>
    </row>
    <row r="47" spans="1:16" ht="25.5" x14ac:dyDescent="0.25">
      <c r="A47" s="87">
        <v>3</v>
      </c>
      <c r="B47" s="86" t="s">
        <v>291</v>
      </c>
      <c r="C47" s="84"/>
      <c r="D47" s="85"/>
      <c r="E47" s="84"/>
      <c r="F47" s="83"/>
      <c r="G47" s="83"/>
      <c r="H47" s="82"/>
      <c r="I47" s="82"/>
      <c r="J47" s="82"/>
      <c r="K47" s="82"/>
      <c r="L47" s="82"/>
      <c r="M47" s="82"/>
      <c r="N47" s="82"/>
      <c r="O47" s="82"/>
      <c r="P47" s="82"/>
    </row>
    <row r="48" spans="1:16" ht="25.5" x14ac:dyDescent="0.25">
      <c r="A48" s="87">
        <v>4</v>
      </c>
      <c r="B48" s="86" t="s">
        <v>290</v>
      </c>
      <c r="C48" s="84"/>
      <c r="D48" s="85"/>
      <c r="E48" s="84"/>
      <c r="F48" s="83"/>
      <c r="G48" s="83"/>
      <c r="H48" s="82"/>
      <c r="I48" s="82"/>
      <c r="J48" s="82"/>
      <c r="K48" s="82"/>
      <c r="L48" s="82"/>
      <c r="M48" s="82"/>
      <c r="N48" s="82"/>
      <c r="O48" s="82"/>
      <c r="P48" s="82"/>
    </row>
    <row r="49" spans="1:16" ht="25.5" x14ac:dyDescent="0.25">
      <c r="A49" s="87">
        <v>5</v>
      </c>
      <c r="B49" s="86" t="s">
        <v>289</v>
      </c>
      <c r="C49" s="84"/>
      <c r="D49" s="85"/>
      <c r="E49" s="84"/>
      <c r="F49" s="83"/>
      <c r="G49" s="83"/>
      <c r="H49" s="94"/>
      <c r="I49" s="94"/>
      <c r="J49" s="94"/>
      <c r="K49" s="94"/>
      <c r="L49" s="94"/>
      <c r="M49" s="94"/>
      <c r="N49" s="94"/>
      <c r="O49" s="94"/>
      <c r="P49" s="94"/>
    </row>
    <row r="50" spans="1:16" ht="36" customHeight="1" x14ac:dyDescent="0.25">
      <c r="A50" s="68"/>
      <c r="B50" s="192" t="s">
        <v>194</v>
      </c>
      <c r="C50" s="193"/>
      <c r="D50" s="193"/>
      <c r="E50" s="193"/>
      <c r="F50" s="193"/>
      <c r="G50" s="194"/>
      <c r="H50" s="81"/>
      <c r="I50" s="81"/>
      <c r="J50" s="81"/>
      <c r="K50" s="81"/>
      <c r="L50" s="81"/>
      <c r="M50" s="81"/>
      <c r="N50" s="81"/>
      <c r="O50" s="81"/>
      <c r="P50" s="81"/>
    </row>
    <row r="51" spans="1:16" x14ac:dyDescent="0.25">
      <c r="A51" s="109"/>
      <c r="B51" s="71"/>
      <c r="E51" s="71"/>
      <c r="H51" s="68" t="b">
        <v>0</v>
      </c>
      <c r="I51" s="68">
        <f>COUNTIF(H51,"TRUE")</f>
        <v>0</v>
      </c>
      <c r="L51" s="68" t="e">
        <f>IF(AND(I51=0,#REF!=0),0,IF(AND(I51=0,#REF!=1),0,IF(AND(I51=1,#REF!=0),1)))</f>
        <v>#REF!</v>
      </c>
    </row>
    <row r="52" spans="1:16" ht="15" customHeight="1" x14ac:dyDescent="0.25">
      <c r="A52" s="75"/>
      <c r="B52" s="74" t="s">
        <v>205</v>
      </c>
      <c r="C52" s="191">
        <f>COUNTA(C45:D49)</f>
        <v>0</v>
      </c>
      <c r="D52" s="191"/>
      <c r="E52" s="191"/>
      <c r="F52" s="77" t="s">
        <v>2</v>
      </c>
      <c r="G52" s="71"/>
      <c r="H52"/>
      <c r="I52"/>
      <c r="J52"/>
      <c r="K52"/>
      <c r="L52"/>
      <c r="M52"/>
      <c r="N52"/>
      <c r="O52" s="77" t="s">
        <v>192</v>
      </c>
      <c r="P52" s="71"/>
    </row>
    <row r="53" spans="1:16" ht="15" customHeight="1" x14ac:dyDescent="0.25">
      <c r="A53" s="75"/>
      <c r="B53" s="74" t="s">
        <v>1</v>
      </c>
      <c r="C53" s="76">
        <f>COUNTA(C45:C49)</f>
        <v>0</v>
      </c>
      <c r="D53" s="76">
        <f>COUNTA(D45:D49)</f>
        <v>0</v>
      </c>
      <c r="E53" s="76">
        <f>COUNTA(E45:E49)</f>
        <v>0</v>
      </c>
      <c r="F53" s="196" t="str">
        <f>IFERROR(D53/C52,"N/A")</f>
        <v>N/A</v>
      </c>
      <c r="G53" s="71"/>
      <c r="H53"/>
      <c r="I53"/>
      <c r="J53"/>
      <c r="K53"/>
      <c r="L53"/>
      <c r="M53"/>
      <c r="N53"/>
      <c r="O53" s="76">
        <f>D53</f>
        <v>0</v>
      </c>
      <c r="P53" s="71"/>
    </row>
    <row r="54" spans="1:16" ht="15" customHeight="1" x14ac:dyDescent="0.25">
      <c r="A54" s="75"/>
      <c r="B54" s="74" t="s">
        <v>191</v>
      </c>
      <c r="C54" s="73" t="str">
        <f>IFERROR(C53/C52,"")</f>
        <v/>
      </c>
      <c r="D54" s="73" t="str">
        <f>IFERROR(D53/C52,"")</f>
        <v/>
      </c>
      <c r="E54" s="73"/>
      <c r="F54" s="197"/>
      <c r="G54" s="71"/>
      <c r="H54"/>
      <c r="I54"/>
      <c r="J54"/>
      <c r="K54"/>
      <c r="L54"/>
      <c r="M54"/>
      <c r="N54"/>
      <c r="O54" s="72" t="str">
        <f>C54</f>
        <v/>
      </c>
      <c r="P54" s="71"/>
    </row>
    <row r="56" spans="1:16" ht="15" customHeight="1" x14ac:dyDescent="0.25">
      <c r="A56" s="188" t="s">
        <v>288</v>
      </c>
      <c r="B56" s="188"/>
      <c r="C56" s="188"/>
      <c r="D56" s="188"/>
      <c r="E56" s="188"/>
      <c r="F56" s="188"/>
      <c r="G56" s="188"/>
      <c r="H56" s="207"/>
      <c r="I56" s="207"/>
      <c r="J56" s="207"/>
      <c r="K56" s="207"/>
      <c r="L56" s="207"/>
      <c r="M56" s="207"/>
      <c r="N56" s="207"/>
      <c r="O56" s="207"/>
      <c r="P56" s="207"/>
    </row>
    <row r="57" spans="1:16" ht="15" customHeight="1" x14ac:dyDescent="0.25">
      <c r="A57" s="189" t="s">
        <v>250</v>
      </c>
      <c r="B57" s="189"/>
      <c r="C57" s="189"/>
      <c r="D57" s="189"/>
      <c r="E57" s="189"/>
      <c r="F57" s="189"/>
      <c r="G57" s="189"/>
      <c r="H57" s="200"/>
      <c r="I57" s="200"/>
      <c r="J57" s="200"/>
      <c r="K57" s="200"/>
      <c r="L57" s="200"/>
      <c r="M57" s="200"/>
      <c r="N57" s="200"/>
      <c r="O57" s="200"/>
      <c r="P57" s="200"/>
    </row>
    <row r="58" spans="1:16" ht="102" x14ac:dyDescent="0.25">
      <c r="A58" s="68"/>
      <c r="B58" s="111" t="s">
        <v>287</v>
      </c>
      <c r="C58" s="89">
        <v>0</v>
      </c>
      <c r="D58" s="89">
        <v>1</v>
      </c>
      <c r="E58" s="89" t="s">
        <v>199</v>
      </c>
      <c r="F58" s="89" t="s">
        <v>198</v>
      </c>
      <c r="G58" s="88" t="s">
        <v>0</v>
      </c>
    </row>
    <row r="59" spans="1:16" ht="25.5" x14ac:dyDescent="0.25">
      <c r="A59" s="87">
        <v>1</v>
      </c>
      <c r="B59" s="111" t="s">
        <v>286</v>
      </c>
      <c r="C59" s="85"/>
      <c r="D59" s="84"/>
      <c r="E59" s="84"/>
      <c r="F59" s="83"/>
      <c r="G59" s="83"/>
      <c r="H59" s="82"/>
      <c r="I59" s="82"/>
      <c r="J59" s="82"/>
      <c r="K59" s="82"/>
      <c r="L59" s="82"/>
      <c r="M59" s="82"/>
      <c r="N59" s="82"/>
      <c r="O59" s="82"/>
      <c r="P59" s="82"/>
    </row>
    <row r="60" spans="1:16" x14ac:dyDescent="0.25">
      <c r="A60" s="87">
        <v>2</v>
      </c>
      <c r="B60" s="111" t="s">
        <v>285</v>
      </c>
      <c r="C60" s="85"/>
      <c r="D60" s="84"/>
      <c r="E60" s="84"/>
      <c r="F60" s="83"/>
      <c r="G60" s="83"/>
      <c r="H60" s="82"/>
      <c r="I60" s="82"/>
      <c r="J60" s="82"/>
      <c r="K60" s="82"/>
      <c r="L60" s="82"/>
      <c r="M60" s="82"/>
      <c r="N60" s="82"/>
      <c r="O60" s="82"/>
      <c r="P60" s="82"/>
    </row>
    <row r="61" spans="1:16" ht="15" customHeight="1" x14ac:dyDescent="0.25">
      <c r="A61" s="87">
        <v>3</v>
      </c>
      <c r="B61" s="111" t="s">
        <v>284</v>
      </c>
      <c r="C61" s="85"/>
      <c r="D61" s="84"/>
      <c r="E61" s="84"/>
      <c r="F61" s="83"/>
      <c r="G61" s="83"/>
      <c r="H61" s="82"/>
      <c r="I61" s="82"/>
      <c r="J61" s="82"/>
      <c r="K61" s="82"/>
      <c r="L61" s="82"/>
      <c r="M61" s="82"/>
      <c r="N61" s="82"/>
      <c r="O61" s="82"/>
      <c r="P61" s="82"/>
    </row>
    <row r="62" spans="1:16" ht="25.5" x14ac:dyDescent="0.25">
      <c r="A62" s="87">
        <v>4</v>
      </c>
      <c r="B62" s="111" t="s">
        <v>283</v>
      </c>
      <c r="C62" s="85"/>
      <c r="D62" s="84"/>
      <c r="E62" s="84"/>
      <c r="F62" s="83"/>
      <c r="G62" s="83"/>
      <c r="H62" s="82"/>
      <c r="I62" s="82"/>
      <c r="J62" s="82"/>
      <c r="K62" s="82"/>
      <c r="L62" s="82"/>
      <c r="M62" s="82"/>
      <c r="N62" s="82"/>
      <c r="O62" s="82"/>
      <c r="P62" s="82"/>
    </row>
    <row r="63" spans="1:16" ht="25.5" x14ac:dyDescent="0.25">
      <c r="A63" s="87">
        <v>5</v>
      </c>
      <c r="B63" s="86" t="s">
        <v>282</v>
      </c>
      <c r="C63" s="85"/>
      <c r="D63" s="84"/>
      <c r="E63" s="84"/>
      <c r="F63" s="83"/>
      <c r="G63" s="83"/>
      <c r="H63" s="82"/>
      <c r="I63" s="82"/>
      <c r="J63" s="82"/>
      <c r="K63" s="82"/>
      <c r="L63" s="82"/>
      <c r="M63" s="82"/>
      <c r="N63" s="82"/>
      <c r="O63" s="82"/>
      <c r="P63" s="82"/>
    </row>
    <row r="64" spans="1:16" x14ac:dyDescent="0.25">
      <c r="A64" s="87">
        <v>6</v>
      </c>
      <c r="B64" s="86" t="s">
        <v>281</v>
      </c>
      <c r="C64" s="85"/>
      <c r="D64" s="84"/>
      <c r="E64" s="84"/>
      <c r="F64" s="83"/>
      <c r="G64" s="83"/>
      <c r="H64" s="82"/>
      <c r="I64" s="82"/>
      <c r="J64" s="82"/>
      <c r="K64" s="82"/>
      <c r="L64" s="82"/>
      <c r="M64" s="82"/>
      <c r="N64" s="82"/>
      <c r="O64" s="82"/>
      <c r="P64" s="82"/>
    </row>
    <row r="65" spans="1:16" x14ac:dyDescent="0.25">
      <c r="A65" s="87">
        <v>7</v>
      </c>
      <c r="B65" s="86" t="s">
        <v>280</v>
      </c>
      <c r="C65" s="85"/>
      <c r="D65" s="84"/>
      <c r="E65" s="84"/>
      <c r="F65" s="83"/>
      <c r="G65" s="83"/>
      <c r="H65" s="82"/>
      <c r="I65" s="82"/>
      <c r="J65" s="82"/>
      <c r="K65" s="82"/>
      <c r="L65" s="82"/>
      <c r="M65" s="82"/>
      <c r="N65" s="82"/>
      <c r="O65" s="82"/>
      <c r="P65" s="82"/>
    </row>
    <row r="66" spans="1:16" x14ac:dyDescent="0.25">
      <c r="A66" s="87">
        <v>8</v>
      </c>
      <c r="B66" s="86" t="s">
        <v>279</v>
      </c>
      <c r="C66" s="85"/>
      <c r="D66" s="84"/>
      <c r="E66" s="84"/>
      <c r="F66" s="83"/>
      <c r="G66" s="83"/>
      <c r="H66" s="82"/>
      <c r="I66" s="82"/>
      <c r="J66" s="82"/>
      <c r="K66" s="82"/>
      <c r="L66" s="82"/>
      <c r="M66" s="82"/>
      <c r="N66" s="82"/>
      <c r="O66" s="82"/>
      <c r="P66" s="82"/>
    </row>
    <row r="67" spans="1:16" x14ac:dyDescent="0.25">
      <c r="A67" s="87">
        <v>9</v>
      </c>
      <c r="B67" s="86" t="s">
        <v>278</v>
      </c>
      <c r="C67" s="85"/>
      <c r="D67" s="84"/>
      <c r="E67" s="84"/>
      <c r="F67" s="83"/>
      <c r="G67" s="83"/>
      <c r="H67" s="94"/>
      <c r="I67" s="94"/>
      <c r="J67" s="94"/>
      <c r="K67" s="94"/>
      <c r="L67" s="94"/>
      <c r="M67" s="94"/>
      <c r="N67" s="94"/>
      <c r="O67" s="94"/>
      <c r="P67" s="94"/>
    </row>
    <row r="68" spans="1:16" ht="36" customHeight="1" x14ac:dyDescent="0.25">
      <c r="A68" s="68"/>
      <c r="B68" s="192" t="s">
        <v>194</v>
      </c>
      <c r="C68" s="193"/>
      <c r="D68" s="193"/>
      <c r="E68" s="193"/>
      <c r="F68" s="193"/>
      <c r="G68" s="194"/>
      <c r="H68" s="81"/>
      <c r="I68" s="81"/>
      <c r="J68" s="81"/>
      <c r="K68" s="81"/>
      <c r="L68" s="81"/>
      <c r="M68" s="81"/>
      <c r="N68" s="81"/>
      <c r="O68" s="81"/>
      <c r="P68" s="81"/>
    </row>
    <row r="69" spans="1:16" ht="15" customHeight="1" x14ac:dyDescent="0.25">
      <c r="A69" s="80"/>
      <c r="B69" s="78"/>
      <c r="C69" s="78"/>
      <c r="D69" s="78"/>
      <c r="E69" s="78"/>
      <c r="F69" s="78"/>
      <c r="G69" s="78"/>
    </row>
    <row r="70" spans="1:16" ht="15" customHeight="1" x14ac:dyDescent="0.25">
      <c r="A70" s="75"/>
      <c r="B70" s="74" t="s">
        <v>205</v>
      </c>
      <c r="C70" s="191">
        <f>COUNTA(C59:D67)</f>
        <v>0</v>
      </c>
      <c r="D70" s="191"/>
      <c r="E70" s="191"/>
      <c r="F70" s="77" t="s">
        <v>2</v>
      </c>
      <c r="G70" s="71"/>
      <c r="H70"/>
      <c r="I70"/>
      <c r="J70"/>
      <c r="K70"/>
      <c r="L70"/>
      <c r="M70"/>
      <c r="N70"/>
      <c r="O70" s="77" t="s">
        <v>192</v>
      </c>
      <c r="P70" s="71"/>
    </row>
    <row r="71" spans="1:16" ht="15" customHeight="1" x14ac:dyDescent="0.25">
      <c r="A71" s="75"/>
      <c r="B71" s="74" t="s">
        <v>1</v>
      </c>
      <c r="C71" s="76">
        <f>COUNTA(C59:C67)</f>
        <v>0</v>
      </c>
      <c r="D71" s="76">
        <f>COUNTA(D59:D67)</f>
        <v>0</v>
      </c>
      <c r="E71" s="76">
        <f>COUNTA(E59:E67)</f>
        <v>0</v>
      </c>
      <c r="F71" s="196" t="str">
        <f>IFERROR(D71/C70,"N/A")</f>
        <v>N/A</v>
      </c>
      <c r="G71" s="71"/>
      <c r="H71"/>
      <c r="I71"/>
      <c r="J71"/>
      <c r="K71"/>
      <c r="L71"/>
      <c r="M71"/>
      <c r="N71"/>
      <c r="O71" s="76">
        <f>D71</f>
        <v>0</v>
      </c>
      <c r="P71" s="71"/>
    </row>
    <row r="72" spans="1:16" ht="15" customHeight="1" x14ac:dyDescent="0.25">
      <c r="A72" s="75"/>
      <c r="B72" s="74" t="s">
        <v>191</v>
      </c>
      <c r="C72" s="73" t="str">
        <f>IFERROR(C71/C70,"")</f>
        <v/>
      </c>
      <c r="D72" s="73" t="str">
        <f>IFERROR(D71/C70,"")</f>
        <v/>
      </c>
      <c r="E72" s="73"/>
      <c r="F72" s="197"/>
      <c r="G72" s="71"/>
      <c r="H72"/>
      <c r="I72"/>
      <c r="J72"/>
      <c r="K72"/>
      <c r="L72"/>
      <c r="M72"/>
      <c r="N72"/>
      <c r="O72" s="72" t="str">
        <f>C72</f>
        <v/>
      </c>
      <c r="P72" s="71"/>
    </row>
    <row r="73" spans="1:16" ht="14.45" customHeight="1" x14ac:dyDescent="0.25">
      <c r="A73" s="93"/>
      <c r="B73" s="110"/>
      <c r="C73" s="110"/>
      <c r="D73" s="110"/>
      <c r="E73" s="110"/>
      <c r="F73" s="110"/>
      <c r="G73" s="110"/>
    </row>
    <row r="74" spans="1:16" ht="15" customHeight="1" x14ac:dyDescent="0.25">
      <c r="A74" s="189" t="s">
        <v>277</v>
      </c>
      <c r="B74" s="189"/>
      <c r="C74" s="189"/>
      <c r="D74" s="189"/>
      <c r="E74" s="189"/>
      <c r="F74" s="189"/>
      <c r="G74" s="189"/>
      <c r="H74" s="200"/>
      <c r="I74" s="200"/>
      <c r="J74" s="200"/>
      <c r="K74" s="200"/>
      <c r="L74" s="200"/>
      <c r="M74" s="200"/>
      <c r="N74" s="200"/>
      <c r="O74" s="200"/>
      <c r="P74" s="200"/>
    </row>
    <row r="75" spans="1:16" ht="29.45" customHeight="1" x14ac:dyDescent="0.25">
      <c r="A75" s="90"/>
      <c r="B75" s="86"/>
      <c r="C75" s="89">
        <v>0</v>
      </c>
      <c r="D75" s="89">
        <v>1</v>
      </c>
      <c r="E75" s="89" t="s">
        <v>199</v>
      </c>
      <c r="F75" s="89" t="s">
        <v>198</v>
      </c>
      <c r="G75" s="88" t="s">
        <v>0</v>
      </c>
    </row>
    <row r="76" spans="1:16" ht="57.6" customHeight="1" x14ac:dyDescent="0.25">
      <c r="A76" s="87">
        <v>1</v>
      </c>
      <c r="B76" s="86" t="s">
        <v>276</v>
      </c>
      <c r="C76" s="84"/>
      <c r="D76" s="84"/>
      <c r="E76" s="85"/>
      <c r="F76" s="83"/>
      <c r="G76" s="83"/>
      <c r="H76" s="94"/>
      <c r="I76" s="94"/>
      <c r="J76" s="94"/>
      <c r="K76" s="94"/>
      <c r="L76" s="94"/>
      <c r="M76" s="94"/>
      <c r="N76" s="94"/>
      <c r="O76" s="94"/>
      <c r="P76" s="94"/>
    </row>
    <row r="77" spans="1:16" ht="36" customHeight="1" x14ac:dyDescent="0.25">
      <c r="A77" s="68"/>
      <c r="B77" s="192" t="s">
        <v>194</v>
      </c>
      <c r="C77" s="193"/>
      <c r="D77" s="193"/>
      <c r="E77" s="193"/>
      <c r="F77" s="193"/>
      <c r="G77" s="194"/>
      <c r="H77" s="81"/>
      <c r="I77" s="81"/>
      <c r="J77" s="81"/>
      <c r="K77" s="81"/>
      <c r="L77" s="81"/>
      <c r="M77" s="81"/>
      <c r="N77" s="81"/>
      <c r="O77" s="81"/>
      <c r="P77" s="81"/>
    </row>
    <row r="78" spans="1:16" x14ac:dyDescent="0.25">
      <c r="A78" s="109"/>
      <c r="B78" s="71"/>
      <c r="E78" s="71"/>
      <c r="F78" s="71"/>
      <c r="G78" s="71"/>
      <c r="H78" s="68" t="b">
        <v>0</v>
      </c>
      <c r="I78" s="68">
        <f>COUNTIF(H78,"TRUE")</f>
        <v>0</v>
      </c>
      <c r="K78" s="68" t="e">
        <f>IF(AND(#REF!=0,I78=0),0,IF(AND(#REF!=0,I78=1),0,IF(AND(#REF!=1,I78=0),1)))</f>
        <v>#REF!</v>
      </c>
      <c r="L78" s="68" t="e">
        <f>IF(AND(I78=0,K78=0),0,IF(AND(I78=0,K78=1),0,IF(AND(I78=1,K78=0),1)))</f>
        <v>#REF!</v>
      </c>
    </row>
    <row r="79" spans="1:16" ht="15" customHeight="1" x14ac:dyDescent="0.25">
      <c r="A79" s="75"/>
      <c r="B79" s="74" t="s">
        <v>202</v>
      </c>
      <c r="C79" s="191">
        <f>COUNTA(C76:D76)</f>
        <v>0</v>
      </c>
      <c r="D79" s="191"/>
      <c r="E79" s="191"/>
      <c r="F79" s="77" t="s">
        <v>2</v>
      </c>
      <c r="G79" s="71"/>
      <c r="H79"/>
      <c r="I79"/>
      <c r="J79"/>
      <c r="K79"/>
      <c r="L79"/>
      <c r="M79"/>
      <c r="N79"/>
      <c r="O79" s="77" t="s">
        <v>192</v>
      </c>
      <c r="P79" s="71"/>
    </row>
    <row r="80" spans="1:16" ht="15" customHeight="1" x14ac:dyDescent="0.25">
      <c r="A80" s="75"/>
      <c r="B80" s="74" t="s">
        <v>1</v>
      </c>
      <c r="C80" s="76">
        <f>COUNTA(C76)</f>
        <v>0</v>
      </c>
      <c r="D80" s="76">
        <f>COUNTA(D76)</f>
        <v>0</v>
      </c>
      <c r="E80" s="76">
        <f>COUNTA(E76)</f>
        <v>0</v>
      </c>
      <c r="F80" s="196" t="str">
        <f>IFERROR(D80/C79,"N/A")</f>
        <v>N/A</v>
      </c>
      <c r="G80" s="71"/>
      <c r="H80"/>
      <c r="I80"/>
      <c r="J80"/>
      <c r="K80"/>
      <c r="L80"/>
      <c r="M80"/>
      <c r="N80"/>
      <c r="O80" s="76">
        <f>D80</f>
        <v>0</v>
      </c>
      <c r="P80" s="71"/>
    </row>
    <row r="81" spans="1:16" ht="15" customHeight="1" x14ac:dyDescent="0.25">
      <c r="A81" s="75"/>
      <c r="B81" s="74" t="s">
        <v>191</v>
      </c>
      <c r="C81" s="73" t="str">
        <f>IFERROR(C80/C79,"")</f>
        <v/>
      </c>
      <c r="D81" s="73" t="str">
        <f>IFERROR(D80/C79,"")</f>
        <v/>
      </c>
      <c r="E81" s="73"/>
      <c r="F81" s="197"/>
      <c r="G81" s="71"/>
      <c r="H81"/>
      <c r="I81"/>
      <c r="J81"/>
      <c r="K81"/>
      <c r="L81"/>
      <c r="M81"/>
      <c r="N81"/>
      <c r="O81" s="72" t="str">
        <f>C81</f>
        <v/>
      </c>
      <c r="P81" s="71"/>
    </row>
    <row r="82" spans="1:16" ht="15" customHeight="1" x14ac:dyDescent="0.25">
      <c r="A82" s="75"/>
      <c r="B82" s="71"/>
      <c r="C82" s="71"/>
      <c r="D82" s="71"/>
      <c r="E82" s="71"/>
      <c r="F82" s="71"/>
      <c r="G82" s="71"/>
      <c r="H82"/>
      <c r="I82"/>
      <c r="J82"/>
      <c r="K82"/>
      <c r="L82"/>
      <c r="M82"/>
      <c r="N82"/>
      <c r="O82" s="91"/>
      <c r="P82" s="71"/>
    </row>
    <row r="83" spans="1:16" ht="15" customHeight="1" x14ac:dyDescent="0.25">
      <c r="A83" s="188" t="s">
        <v>275</v>
      </c>
      <c r="B83" s="188"/>
      <c r="C83" s="188"/>
      <c r="D83" s="188"/>
      <c r="E83" s="188"/>
      <c r="F83" s="188"/>
      <c r="G83" s="188"/>
      <c r="H83" s="207"/>
      <c r="I83" s="207"/>
      <c r="J83" s="207"/>
      <c r="K83" s="207"/>
      <c r="L83" s="207"/>
      <c r="M83" s="207"/>
      <c r="N83" s="207"/>
      <c r="O83" s="207"/>
      <c r="P83" s="207"/>
    </row>
    <row r="84" spans="1:16" ht="15" customHeight="1" x14ac:dyDescent="0.25">
      <c r="A84" s="189" t="s">
        <v>250</v>
      </c>
      <c r="B84" s="189"/>
      <c r="C84" s="189"/>
      <c r="D84" s="189"/>
      <c r="E84" s="189"/>
      <c r="F84" s="189"/>
      <c r="G84" s="189"/>
      <c r="H84" s="200"/>
      <c r="I84" s="200"/>
      <c r="J84" s="200"/>
      <c r="K84" s="200"/>
      <c r="L84" s="200"/>
      <c r="M84" s="200"/>
      <c r="N84" s="200"/>
      <c r="O84" s="200"/>
      <c r="P84" s="200"/>
    </row>
    <row r="85" spans="1:16" ht="63.75" x14ac:dyDescent="0.25">
      <c r="A85" s="68"/>
      <c r="B85" s="86" t="s">
        <v>274</v>
      </c>
      <c r="C85" s="89">
        <v>0</v>
      </c>
      <c r="D85" s="89">
        <v>1</v>
      </c>
      <c r="E85" s="89" t="s">
        <v>199</v>
      </c>
      <c r="F85" s="89" t="s">
        <v>198</v>
      </c>
      <c r="G85" s="88" t="s">
        <v>0</v>
      </c>
    </row>
    <row r="86" spans="1:16" ht="25.5" x14ac:dyDescent="0.25">
      <c r="A86" s="90"/>
      <c r="B86" s="99" t="s">
        <v>273</v>
      </c>
      <c r="C86" s="195"/>
      <c r="D86" s="195"/>
      <c r="E86" s="195"/>
      <c r="F86" s="195"/>
      <c r="G86" s="195"/>
    </row>
    <row r="87" spans="1:16" x14ac:dyDescent="0.25">
      <c r="A87" s="87">
        <v>1</v>
      </c>
      <c r="B87" s="86" t="s">
        <v>272</v>
      </c>
      <c r="C87" s="84"/>
      <c r="D87" s="85"/>
      <c r="E87" s="84"/>
      <c r="F87" s="83"/>
      <c r="G87" s="83"/>
      <c r="H87" s="82"/>
      <c r="I87" s="82"/>
      <c r="J87" s="82"/>
      <c r="K87" s="82"/>
      <c r="L87" s="82"/>
      <c r="M87" s="82"/>
      <c r="N87" s="82"/>
      <c r="O87" s="82"/>
      <c r="P87" s="82"/>
    </row>
    <row r="88" spans="1:16" x14ac:dyDescent="0.25">
      <c r="A88" s="87">
        <v>2</v>
      </c>
      <c r="B88" s="86" t="s">
        <v>271</v>
      </c>
      <c r="C88" s="84"/>
      <c r="D88" s="85"/>
      <c r="E88" s="84"/>
      <c r="F88" s="83"/>
      <c r="G88" s="83"/>
      <c r="H88" s="82"/>
      <c r="I88" s="82"/>
      <c r="J88" s="82"/>
      <c r="K88" s="82"/>
      <c r="L88" s="82"/>
      <c r="M88" s="82"/>
      <c r="N88" s="82"/>
      <c r="O88" s="82"/>
      <c r="P88" s="82"/>
    </row>
    <row r="89" spans="1:16" x14ac:dyDescent="0.25">
      <c r="A89" s="87">
        <v>3</v>
      </c>
      <c r="B89" s="86" t="s">
        <v>270</v>
      </c>
      <c r="C89" s="84"/>
      <c r="D89" s="85"/>
      <c r="E89" s="84"/>
      <c r="F89" s="83"/>
      <c r="G89" s="83"/>
      <c r="H89" s="82"/>
      <c r="I89" s="82"/>
      <c r="J89" s="82"/>
      <c r="K89" s="82"/>
      <c r="L89" s="82"/>
      <c r="M89" s="82"/>
      <c r="N89" s="82"/>
      <c r="O89" s="82"/>
      <c r="P89" s="82"/>
    </row>
    <row r="90" spans="1:16" x14ac:dyDescent="0.25">
      <c r="A90" s="87">
        <v>4</v>
      </c>
      <c r="B90" s="86" t="s">
        <v>269</v>
      </c>
      <c r="C90" s="84"/>
      <c r="D90" s="85"/>
      <c r="E90" s="84"/>
      <c r="F90" s="83"/>
      <c r="G90" s="83"/>
      <c r="H90" s="82"/>
      <c r="I90" s="82"/>
      <c r="J90" s="82"/>
      <c r="K90" s="82"/>
      <c r="L90" s="82"/>
      <c r="M90" s="82"/>
      <c r="N90" s="82"/>
      <c r="O90" s="82"/>
      <c r="P90" s="82"/>
    </row>
    <row r="91" spans="1:16" x14ac:dyDescent="0.25">
      <c r="A91" s="87">
        <v>5</v>
      </c>
      <c r="B91" s="86" t="s">
        <v>268</v>
      </c>
      <c r="C91" s="84"/>
      <c r="D91" s="85"/>
      <c r="E91" s="84"/>
      <c r="F91" s="83"/>
      <c r="G91" s="83"/>
      <c r="H91" s="82"/>
      <c r="I91" s="82"/>
      <c r="J91" s="82"/>
      <c r="K91" s="82"/>
      <c r="L91" s="82"/>
      <c r="M91" s="82"/>
      <c r="N91" s="82"/>
      <c r="O91" s="82"/>
      <c r="P91" s="82"/>
    </row>
    <row r="92" spans="1:16" x14ac:dyDescent="0.25">
      <c r="A92" s="87">
        <v>6</v>
      </c>
      <c r="B92" s="86" t="s">
        <v>267</v>
      </c>
      <c r="C92" s="84"/>
      <c r="D92" s="85"/>
      <c r="E92" s="84"/>
      <c r="F92" s="83"/>
      <c r="G92" s="83"/>
      <c r="H92" s="82"/>
      <c r="I92" s="82"/>
      <c r="J92" s="82"/>
      <c r="K92" s="82"/>
      <c r="L92" s="82"/>
      <c r="M92" s="82"/>
      <c r="N92" s="82"/>
      <c r="O92" s="82"/>
      <c r="P92" s="82"/>
    </row>
    <row r="93" spans="1:16" x14ac:dyDescent="0.25">
      <c r="A93" s="87">
        <v>7</v>
      </c>
      <c r="B93" s="86" t="s">
        <v>266</v>
      </c>
      <c r="C93" s="84"/>
      <c r="D93" s="85"/>
      <c r="E93" s="84"/>
      <c r="F93" s="83"/>
      <c r="G93" s="83"/>
      <c r="H93" s="82"/>
      <c r="I93" s="82"/>
      <c r="J93" s="82"/>
      <c r="K93" s="82"/>
      <c r="L93" s="82"/>
      <c r="M93" s="82"/>
      <c r="N93" s="82"/>
      <c r="O93" s="82"/>
      <c r="P93" s="82"/>
    </row>
    <row r="94" spans="1:16" x14ac:dyDescent="0.25">
      <c r="A94" s="87"/>
      <c r="B94" s="99" t="s">
        <v>265</v>
      </c>
      <c r="C94" s="84"/>
      <c r="D94" s="85"/>
      <c r="E94" s="84"/>
      <c r="F94" s="83"/>
      <c r="G94" s="83"/>
      <c r="H94" s="69"/>
      <c r="I94" s="69"/>
      <c r="J94" s="69"/>
      <c r="K94" s="69"/>
      <c r="L94" s="69"/>
      <c r="M94" s="69"/>
      <c r="N94" s="69"/>
      <c r="O94" s="69"/>
      <c r="P94" s="69"/>
    </row>
    <row r="95" spans="1:16" x14ac:dyDescent="0.25">
      <c r="A95" s="87">
        <v>8</v>
      </c>
      <c r="B95" s="100" t="s">
        <v>264</v>
      </c>
      <c r="C95" s="84"/>
      <c r="D95" s="85"/>
      <c r="E95" s="84"/>
      <c r="F95" s="83"/>
      <c r="G95" s="83"/>
      <c r="H95" s="82"/>
      <c r="I95" s="82"/>
      <c r="J95" s="82"/>
      <c r="K95" s="82"/>
      <c r="L95" s="82"/>
      <c r="M95" s="82"/>
      <c r="N95" s="82"/>
      <c r="O95" s="82"/>
      <c r="P95" s="82"/>
    </row>
    <row r="96" spans="1:16" ht="27.6" customHeight="1" x14ac:dyDescent="0.25">
      <c r="A96" s="87">
        <v>9</v>
      </c>
      <c r="B96" s="100" t="s">
        <v>263</v>
      </c>
      <c r="C96" s="84"/>
      <c r="D96" s="85"/>
      <c r="E96" s="84"/>
      <c r="F96" s="83"/>
      <c r="G96" s="83"/>
      <c r="H96" s="82"/>
      <c r="I96" s="82"/>
      <c r="J96" s="82"/>
      <c r="K96" s="82"/>
      <c r="L96" s="82"/>
      <c r="M96" s="82"/>
      <c r="N96" s="82"/>
      <c r="O96" s="82"/>
      <c r="P96" s="82"/>
    </row>
    <row r="97" spans="1:16" x14ac:dyDescent="0.25">
      <c r="A97" s="87">
        <v>10</v>
      </c>
      <c r="B97" s="100" t="s">
        <v>262</v>
      </c>
      <c r="C97" s="84"/>
      <c r="D97" s="85"/>
      <c r="E97" s="84"/>
      <c r="F97" s="83"/>
      <c r="G97" s="83"/>
      <c r="H97" s="82"/>
      <c r="I97" s="82"/>
      <c r="J97" s="82"/>
      <c r="K97" s="82"/>
      <c r="L97" s="82"/>
      <c r="M97" s="82"/>
      <c r="N97" s="82"/>
      <c r="O97" s="82"/>
      <c r="P97" s="82"/>
    </row>
    <row r="98" spans="1:16" x14ac:dyDescent="0.25">
      <c r="A98" s="87">
        <v>11</v>
      </c>
      <c r="B98" s="100" t="s">
        <v>261</v>
      </c>
      <c r="C98" s="84"/>
      <c r="D98" s="85"/>
      <c r="E98" s="84"/>
      <c r="F98" s="83"/>
      <c r="G98" s="83"/>
      <c r="H98" s="82"/>
      <c r="I98" s="82"/>
      <c r="J98" s="82"/>
      <c r="K98" s="82"/>
      <c r="L98" s="82"/>
      <c r="M98" s="82"/>
      <c r="N98" s="82"/>
      <c r="O98" s="82"/>
      <c r="P98" s="82"/>
    </row>
    <row r="99" spans="1:16" ht="28.9" customHeight="1" x14ac:dyDescent="0.25">
      <c r="A99" s="87">
        <v>12</v>
      </c>
      <c r="B99" s="100" t="s">
        <v>260</v>
      </c>
      <c r="C99" s="84"/>
      <c r="D99" s="85"/>
      <c r="E99" s="84"/>
      <c r="F99" s="83"/>
      <c r="G99" s="83"/>
      <c r="H99" s="82"/>
      <c r="I99" s="82"/>
      <c r="J99" s="82"/>
      <c r="K99" s="82"/>
      <c r="L99" s="82"/>
      <c r="M99" s="82"/>
      <c r="N99" s="82"/>
      <c r="O99" s="82"/>
      <c r="P99" s="82"/>
    </row>
    <row r="100" spans="1:16" ht="40.9" customHeight="1" x14ac:dyDescent="0.25">
      <c r="A100" s="87">
        <v>13</v>
      </c>
      <c r="B100" s="100" t="s">
        <v>259</v>
      </c>
      <c r="C100" s="84"/>
      <c r="D100" s="85"/>
      <c r="E100" s="84"/>
      <c r="F100" s="83"/>
      <c r="G100" s="83"/>
      <c r="H100" s="82"/>
      <c r="I100" s="82"/>
      <c r="J100" s="82"/>
      <c r="K100" s="82"/>
      <c r="L100" s="82"/>
      <c r="M100" s="82"/>
      <c r="N100" s="82"/>
      <c r="O100" s="82"/>
      <c r="P100" s="82"/>
    </row>
    <row r="101" spans="1:16" ht="27" customHeight="1" x14ac:dyDescent="0.25">
      <c r="A101" s="87">
        <v>14</v>
      </c>
      <c r="B101" s="100" t="s">
        <v>258</v>
      </c>
      <c r="C101" s="84"/>
      <c r="D101" s="85"/>
      <c r="E101" s="84"/>
      <c r="F101" s="83"/>
      <c r="G101" s="83"/>
      <c r="H101" s="82"/>
      <c r="I101" s="82"/>
      <c r="J101" s="82"/>
      <c r="K101" s="82"/>
      <c r="L101" s="82"/>
      <c r="M101" s="82"/>
      <c r="N101" s="82"/>
      <c r="O101" s="82"/>
      <c r="P101" s="82"/>
    </row>
    <row r="102" spans="1:16" ht="29.45" customHeight="1" x14ac:dyDescent="0.25">
      <c r="A102" s="87">
        <v>15</v>
      </c>
      <c r="B102" s="100" t="s">
        <v>257</v>
      </c>
      <c r="C102" s="84"/>
      <c r="D102" s="85"/>
      <c r="E102" s="84"/>
      <c r="F102" s="83"/>
      <c r="G102" s="83"/>
      <c r="H102" s="82"/>
      <c r="I102" s="82"/>
      <c r="J102" s="82"/>
      <c r="K102" s="82"/>
      <c r="L102" s="82"/>
      <c r="M102" s="82"/>
      <c r="N102" s="82"/>
      <c r="O102" s="82"/>
      <c r="P102" s="82"/>
    </row>
    <row r="103" spans="1:16" ht="27" customHeight="1" x14ac:dyDescent="0.25">
      <c r="A103" s="87">
        <v>16</v>
      </c>
      <c r="B103" s="100" t="s">
        <v>256</v>
      </c>
      <c r="C103" s="84"/>
      <c r="D103" s="85"/>
      <c r="E103" s="84"/>
      <c r="F103" s="83"/>
      <c r="G103" s="83"/>
      <c r="H103" s="82"/>
      <c r="I103" s="82"/>
      <c r="J103" s="82"/>
      <c r="K103" s="82"/>
      <c r="L103" s="82"/>
      <c r="M103" s="82"/>
      <c r="N103" s="82"/>
      <c r="O103" s="82"/>
      <c r="P103" s="82"/>
    </row>
    <row r="104" spans="1:16" ht="25.5" x14ac:dyDescent="0.25">
      <c r="A104" s="87">
        <v>17</v>
      </c>
      <c r="B104" s="100" t="s">
        <v>255</v>
      </c>
      <c r="C104" s="84"/>
      <c r="D104" s="85"/>
      <c r="E104" s="84"/>
      <c r="F104" s="83"/>
      <c r="G104" s="83"/>
      <c r="H104" s="82"/>
      <c r="I104" s="82"/>
      <c r="J104" s="82"/>
      <c r="K104" s="82"/>
      <c r="L104" s="82"/>
      <c r="M104" s="82"/>
      <c r="N104" s="82"/>
      <c r="O104" s="82"/>
      <c r="P104" s="82"/>
    </row>
    <row r="105" spans="1:16" ht="25.5" x14ac:dyDescent="0.25">
      <c r="A105" s="87">
        <v>18</v>
      </c>
      <c r="B105" s="100" t="s">
        <v>254</v>
      </c>
      <c r="C105" s="84"/>
      <c r="D105" s="85"/>
      <c r="E105" s="84"/>
      <c r="F105" s="83"/>
      <c r="G105" s="83"/>
      <c r="H105" s="82"/>
      <c r="I105" s="82"/>
      <c r="J105" s="82"/>
      <c r="K105" s="82"/>
      <c r="L105" s="82"/>
      <c r="M105" s="82"/>
      <c r="N105" s="82"/>
      <c r="O105" s="82"/>
      <c r="P105" s="82"/>
    </row>
    <row r="106" spans="1:16" x14ac:dyDescent="0.25">
      <c r="A106" s="87">
        <v>19</v>
      </c>
      <c r="B106" s="100" t="s">
        <v>253</v>
      </c>
      <c r="C106" s="84"/>
      <c r="D106" s="85"/>
      <c r="E106" s="84"/>
      <c r="F106" s="83"/>
      <c r="G106" s="83"/>
      <c r="H106" s="82"/>
      <c r="I106" s="82"/>
      <c r="J106" s="82"/>
      <c r="K106" s="82"/>
      <c r="L106" s="82"/>
      <c r="M106" s="82"/>
      <c r="N106" s="82"/>
      <c r="O106" s="82"/>
      <c r="P106" s="82"/>
    </row>
    <row r="107" spans="1:16" x14ac:dyDescent="0.25">
      <c r="A107" s="87">
        <v>20</v>
      </c>
      <c r="B107" s="100" t="s">
        <v>252</v>
      </c>
      <c r="C107" s="84"/>
      <c r="D107" s="85"/>
      <c r="E107" s="84"/>
      <c r="F107" s="83"/>
      <c r="G107" s="83"/>
      <c r="H107" s="94"/>
      <c r="I107" s="94"/>
      <c r="J107" s="94"/>
      <c r="K107" s="94"/>
      <c r="L107" s="94"/>
      <c r="M107" s="94"/>
      <c r="N107" s="94"/>
      <c r="O107" s="94"/>
      <c r="P107" s="94"/>
    </row>
    <row r="108" spans="1:16" ht="36" customHeight="1" x14ac:dyDescent="0.25">
      <c r="A108" s="68"/>
      <c r="B108" s="192" t="s">
        <v>194</v>
      </c>
      <c r="C108" s="193"/>
      <c r="D108" s="193"/>
      <c r="E108" s="193"/>
      <c r="F108" s="193"/>
      <c r="G108" s="194"/>
      <c r="H108" s="81"/>
      <c r="I108" s="81"/>
      <c r="J108" s="81"/>
      <c r="K108" s="81"/>
      <c r="L108" s="81"/>
      <c r="M108" s="81"/>
      <c r="N108" s="81"/>
      <c r="O108" s="81"/>
      <c r="P108" s="81"/>
    </row>
    <row r="109" spans="1:16" ht="15" customHeight="1" x14ac:dyDescent="0.25">
      <c r="A109" s="75"/>
      <c r="B109" s="74" t="s">
        <v>205</v>
      </c>
      <c r="C109" s="191">
        <f>COUNTA(C87:E107)</f>
        <v>0</v>
      </c>
      <c r="D109" s="191"/>
      <c r="E109" s="191"/>
      <c r="F109" s="77" t="s">
        <v>2</v>
      </c>
      <c r="G109" s="71"/>
      <c r="H109"/>
      <c r="I109"/>
      <c r="J109"/>
      <c r="K109"/>
      <c r="L109"/>
      <c r="M109"/>
      <c r="N109"/>
      <c r="O109" s="77" t="s">
        <v>192</v>
      </c>
      <c r="P109" s="71"/>
    </row>
    <row r="110" spans="1:16" ht="15" customHeight="1" x14ac:dyDescent="0.25">
      <c r="A110" s="75"/>
      <c r="B110" s="74" t="s">
        <v>1</v>
      </c>
      <c r="C110" s="76">
        <f>COUNTA(C87:C107)</f>
        <v>0</v>
      </c>
      <c r="D110" s="76">
        <f>COUNTA(D87:D107)</f>
        <v>0</v>
      </c>
      <c r="E110" s="76">
        <f>COUNTA(E87:E107)</f>
        <v>0</v>
      </c>
      <c r="F110" s="196" t="str">
        <f>IFERROR(D110/C109,"N/A")</f>
        <v>N/A</v>
      </c>
      <c r="G110" s="71"/>
      <c r="H110"/>
      <c r="I110"/>
      <c r="J110"/>
      <c r="K110"/>
      <c r="L110"/>
      <c r="M110"/>
      <c r="N110"/>
      <c r="O110" s="76">
        <f>D110</f>
        <v>0</v>
      </c>
      <c r="P110" s="71"/>
    </row>
    <row r="111" spans="1:16" ht="15" customHeight="1" x14ac:dyDescent="0.25">
      <c r="A111" s="75"/>
      <c r="B111" s="74" t="s">
        <v>191</v>
      </c>
      <c r="C111" s="73" t="str">
        <f>IFERROR(C110/C109,"")</f>
        <v/>
      </c>
      <c r="D111" s="73" t="str">
        <f>IFERROR(D110/C109,"")</f>
        <v/>
      </c>
      <c r="E111" s="73"/>
      <c r="F111" s="197"/>
      <c r="G111" s="71"/>
      <c r="H111"/>
      <c r="I111"/>
      <c r="J111"/>
      <c r="K111"/>
      <c r="L111"/>
      <c r="M111"/>
      <c r="N111"/>
      <c r="O111" s="72" t="str">
        <f>C111</f>
        <v/>
      </c>
      <c r="P111" s="71"/>
    </row>
    <row r="112" spans="1:16" ht="15" customHeight="1" x14ac:dyDescent="0.25">
      <c r="A112" s="75"/>
      <c r="B112" s="71"/>
      <c r="C112" s="71"/>
      <c r="D112" s="71"/>
      <c r="E112" s="71"/>
      <c r="F112" s="71"/>
      <c r="G112" s="71"/>
      <c r="H112"/>
      <c r="I112"/>
      <c r="J112"/>
      <c r="K112"/>
      <c r="L112"/>
      <c r="M112"/>
      <c r="N112"/>
      <c r="O112" s="91"/>
      <c r="P112" s="71"/>
    </row>
    <row r="113" spans="1:16" ht="15" customHeight="1" x14ac:dyDescent="0.25">
      <c r="A113" s="188" t="s">
        <v>251</v>
      </c>
      <c r="B113" s="188"/>
      <c r="C113" s="188"/>
      <c r="D113" s="188"/>
      <c r="E113" s="188"/>
      <c r="F113" s="188"/>
      <c r="G113" s="188"/>
      <c r="H113"/>
      <c r="I113"/>
      <c r="J113"/>
      <c r="K113"/>
      <c r="L113"/>
      <c r="M113"/>
      <c r="N113"/>
      <c r="O113" s="91"/>
      <c r="P113" s="71"/>
    </row>
    <row r="114" spans="1:16" ht="15" customHeight="1" x14ac:dyDescent="0.25">
      <c r="A114" s="189" t="s">
        <v>250</v>
      </c>
      <c r="B114" s="189"/>
      <c r="C114" s="189"/>
      <c r="D114" s="189"/>
      <c r="E114" s="189"/>
      <c r="F114" s="189"/>
      <c r="G114" s="189"/>
      <c r="H114" s="200"/>
      <c r="I114" s="200"/>
      <c r="J114" s="200"/>
      <c r="K114" s="200"/>
      <c r="L114" s="200"/>
      <c r="M114" s="200"/>
      <c r="N114" s="200"/>
      <c r="O114" s="200"/>
      <c r="P114" s="200"/>
    </row>
    <row r="115" spans="1:16" ht="31.9" customHeight="1" x14ac:dyDescent="0.25">
      <c r="A115" s="90"/>
      <c r="B115" s="86"/>
      <c r="C115" s="89">
        <v>0</v>
      </c>
      <c r="D115" s="89">
        <v>1</v>
      </c>
      <c r="E115" s="89" t="s">
        <v>199</v>
      </c>
      <c r="F115" s="89" t="s">
        <v>198</v>
      </c>
      <c r="G115" s="88" t="s">
        <v>0</v>
      </c>
    </row>
    <row r="116" spans="1:16" ht="38.25" x14ac:dyDescent="0.25">
      <c r="A116" s="90"/>
      <c r="B116" s="99" t="s">
        <v>249</v>
      </c>
      <c r="C116" s="190"/>
      <c r="D116" s="190"/>
      <c r="E116" s="190"/>
      <c r="F116" s="190"/>
      <c r="G116" s="190"/>
    </row>
    <row r="117" spans="1:16" x14ac:dyDescent="0.25">
      <c r="A117" s="87">
        <v>1</v>
      </c>
      <c r="B117" s="86" t="s">
        <v>219</v>
      </c>
      <c r="C117" s="85"/>
      <c r="D117" s="85"/>
      <c r="E117" s="84"/>
      <c r="F117" s="83"/>
      <c r="G117" s="83"/>
      <c r="H117" s="82"/>
      <c r="I117" s="82"/>
      <c r="J117" s="82"/>
      <c r="K117" s="82"/>
      <c r="L117" s="82"/>
      <c r="M117" s="82"/>
      <c r="N117" s="82"/>
      <c r="O117" s="82"/>
      <c r="P117" s="82"/>
    </row>
    <row r="118" spans="1:16" x14ac:dyDescent="0.25">
      <c r="A118" s="87">
        <v>2</v>
      </c>
      <c r="B118" s="86" t="s">
        <v>218</v>
      </c>
      <c r="C118" s="85"/>
      <c r="D118" s="85"/>
      <c r="E118" s="84"/>
      <c r="F118" s="83"/>
      <c r="G118" s="83"/>
      <c r="H118" s="82"/>
      <c r="I118" s="82"/>
      <c r="J118" s="82"/>
      <c r="K118" s="82"/>
      <c r="L118" s="82"/>
      <c r="M118" s="82"/>
      <c r="N118" s="82"/>
      <c r="O118" s="82"/>
      <c r="P118" s="82"/>
    </row>
    <row r="119" spans="1:16" ht="29.45" customHeight="1" x14ac:dyDescent="0.25">
      <c r="A119" s="87">
        <v>3</v>
      </c>
      <c r="B119" s="86" t="s">
        <v>248</v>
      </c>
      <c r="C119" s="85"/>
      <c r="D119" s="85"/>
      <c r="E119" s="84"/>
      <c r="F119" s="83"/>
      <c r="G119" s="83"/>
      <c r="H119" s="82"/>
      <c r="I119" s="82"/>
      <c r="J119" s="82"/>
      <c r="K119" s="82"/>
      <c r="L119" s="82"/>
      <c r="M119" s="82"/>
      <c r="N119" s="82"/>
      <c r="O119" s="82"/>
      <c r="P119" s="82"/>
    </row>
    <row r="120" spans="1:16" x14ac:dyDescent="0.25">
      <c r="A120" s="87"/>
      <c r="B120" s="99" t="s">
        <v>247</v>
      </c>
      <c r="C120" s="108"/>
      <c r="D120" s="108"/>
      <c r="E120" s="107"/>
      <c r="F120" s="107"/>
      <c r="G120" s="107"/>
      <c r="H120" s="71"/>
      <c r="I120" s="71"/>
      <c r="J120" s="71"/>
      <c r="K120" s="71"/>
      <c r="L120" s="71"/>
      <c r="M120" s="71"/>
      <c r="N120" s="71"/>
      <c r="O120" s="71"/>
      <c r="P120" s="71"/>
    </row>
    <row r="121" spans="1:16" x14ac:dyDescent="0.25">
      <c r="A121" s="87">
        <v>5</v>
      </c>
      <c r="B121" s="86" t="s">
        <v>246</v>
      </c>
      <c r="C121" s="85"/>
      <c r="D121" s="85"/>
      <c r="E121" s="84"/>
      <c r="F121" s="83"/>
      <c r="G121" s="83"/>
      <c r="H121" s="82"/>
      <c r="I121" s="82"/>
      <c r="J121" s="82"/>
      <c r="K121" s="82"/>
      <c r="L121" s="82"/>
      <c r="M121" s="82"/>
      <c r="N121" s="82"/>
      <c r="O121" s="82"/>
      <c r="P121" s="82"/>
    </row>
    <row r="122" spans="1:16" ht="25.5" x14ac:dyDescent="0.25">
      <c r="A122" s="87">
        <v>6</v>
      </c>
      <c r="B122" s="86" t="s">
        <v>245</v>
      </c>
      <c r="C122" s="85"/>
      <c r="D122" s="85"/>
      <c r="E122" s="84"/>
      <c r="F122" s="83"/>
      <c r="G122" s="83"/>
      <c r="H122" s="82"/>
      <c r="I122" s="82"/>
      <c r="J122" s="82"/>
      <c r="K122" s="82"/>
      <c r="L122" s="82"/>
      <c r="M122" s="82"/>
      <c r="N122" s="82"/>
      <c r="O122" s="82"/>
      <c r="P122" s="82"/>
    </row>
    <row r="123" spans="1:16" ht="25.5" x14ac:dyDescent="0.25">
      <c r="A123" s="87">
        <v>7</v>
      </c>
      <c r="B123" s="86" t="s">
        <v>244</v>
      </c>
      <c r="C123" s="85"/>
      <c r="D123" s="85"/>
      <c r="E123" s="84"/>
      <c r="F123" s="83"/>
      <c r="G123" s="83"/>
      <c r="H123" s="82"/>
      <c r="I123" s="82"/>
      <c r="J123" s="82"/>
      <c r="K123" s="82"/>
      <c r="L123" s="82"/>
      <c r="M123" s="82"/>
      <c r="N123" s="82"/>
      <c r="O123" s="82"/>
      <c r="P123" s="82"/>
    </row>
    <row r="124" spans="1:16" ht="27" customHeight="1" x14ac:dyDescent="0.25">
      <c r="A124" s="87"/>
      <c r="B124" s="99" t="s">
        <v>243</v>
      </c>
      <c r="C124" s="108"/>
      <c r="D124" s="108"/>
      <c r="E124" s="107"/>
      <c r="F124" s="107"/>
      <c r="G124" s="107"/>
      <c r="H124" s="71"/>
      <c r="I124" s="71"/>
      <c r="J124" s="71"/>
      <c r="K124" s="71"/>
      <c r="L124" s="71"/>
      <c r="M124" s="71"/>
      <c r="N124" s="71"/>
      <c r="O124" s="71"/>
      <c r="P124" s="71"/>
    </row>
    <row r="125" spans="1:16" ht="25.5" x14ac:dyDescent="0.25">
      <c r="A125" s="87">
        <v>8</v>
      </c>
      <c r="B125" s="100" t="s">
        <v>242</v>
      </c>
      <c r="C125" s="85"/>
      <c r="D125" s="85"/>
      <c r="E125" s="84"/>
      <c r="F125" s="83"/>
      <c r="G125" s="83"/>
      <c r="H125" s="82"/>
      <c r="I125" s="82"/>
      <c r="J125" s="82"/>
      <c r="K125" s="82"/>
      <c r="L125" s="82"/>
      <c r="M125" s="82"/>
      <c r="N125" s="82"/>
      <c r="O125" s="82"/>
      <c r="P125" s="82"/>
    </row>
    <row r="126" spans="1:16" ht="25.5" x14ac:dyDescent="0.25">
      <c r="A126" s="87">
        <v>9</v>
      </c>
      <c r="B126" s="100" t="s">
        <v>241</v>
      </c>
      <c r="C126" s="85"/>
      <c r="D126" s="85"/>
      <c r="E126" s="84"/>
      <c r="F126" s="83"/>
      <c r="G126" s="83"/>
      <c r="H126" s="82"/>
      <c r="I126" s="82"/>
      <c r="J126" s="82"/>
      <c r="K126" s="82"/>
      <c r="L126" s="82"/>
      <c r="M126" s="82"/>
      <c r="N126" s="82"/>
      <c r="O126" s="82"/>
      <c r="P126" s="82"/>
    </row>
    <row r="127" spans="1:16" x14ac:dyDescent="0.25">
      <c r="A127" s="87">
        <v>10</v>
      </c>
      <c r="B127" s="100" t="s">
        <v>240</v>
      </c>
      <c r="C127" s="85"/>
      <c r="D127" s="85"/>
      <c r="E127" s="84"/>
      <c r="F127" s="83"/>
      <c r="G127" s="83"/>
      <c r="H127" s="82"/>
      <c r="I127" s="82"/>
      <c r="J127" s="82"/>
      <c r="K127" s="82"/>
      <c r="L127" s="82"/>
      <c r="M127" s="82"/>
      <c r="N127" s="82"/>
      <c r="O127" s="82"/>
      <c r="P127" s="82"/>
    </row>
    <row r="128" spans="1:16" x14ac:dyDescent="0.25">
      <c r="A128" s="87">
        <v>11</v>
      </c>
      <c r="B128" s="100" t="s">
        <v>239</v>
      </c>
      <c r="C128" s="85"/>
      <c r="D128" s="85"/>
      <c r="E128" s="84"/>
      <c r="F128" s="83"/>
      <c r="G128" s="83"/>
      <c r="H128" s="82"/>
      <c r="I128" s="82"/>
      <c r="J128" s="82"/>
      <c r="K128" s="82"/>
      <c r="L128" s="82"/>
      <c r="M128" s="82"/>
      <c r="N128" s="82"/>
      <c r="O128" s="82"/>
      <c r="P128" s="82"/>
    </row>
    <row r="129" spans="1:16" x14ac:dyDescent="0.25">
      <c r="A129" s="87">
        <v>12</v>
      </c>
      <c r="B129" s="100" t="s">
        <v>238</v>
      </c>
      <c r="C129" s="85"/>
      <c r="D129" s="85"/>
      <c r="E129" s="84"/>
      <c r="F129" s="83"/>
      <c r="G129" s="83"/>
      <c r="H129" s="82"/>
      <c r="I129" s="82"/>
      <c r="J129" s="82"/>
      <c r="K129" s="82"/>
      <c r="L129" s="82"/>
      <c r="M129" s="82"/>
      <c r="N129" s="82"/>
      <c r="O129" s="82"/>
      <c r="P129" s="82"/>
    </row>
    <row r="130" spans="1:16" x14ac:dyDescent="0.25">
      <c r="A130" s="87"/>
      <c r="B130" s="103" t="s">
        <v>237</v>
      </c>
      <c r="C130" s="108"/>
      <c r="D130" s="108"/>
      <c r="E130" s="107"/>
      <c r="F130" s="107"/>
      <c r="G130" s="107"/>
      <c r="H130" s="71"/>
      <c r="I130" s="71"/>
      <c r="J130" s="71"/>
      <c r="K130" s="71"/>
      <c r="L130" s="71"/>
      <c r="M130" s="71"/>
      <c r="N130" s="71"/>
      <c r="O130" s="71"/>
      <c r="P130" s="71"/>
    </row>
    <row r="131" spans="1:16" ht="25.5" x14ac:dyDescent="0.25">
      <c r="A131" s="87">
        <v>13</v>
      </c>
      <c r="B131" s="100" t="s">
        <v>236</v>
      </c>
      <c r="C131" s="85"/>
      <c r="D131" s="85"/>
      <c r="E131" s="84"/>
      <c r="F131" s="83"/>
      <c r="G131" s="83"/>
      <c r="H131" s="82"/>
      <c r="I131" s="82"/>
      <c r="J131" s="82"/>
      <c r="K131" s="82"/>
      <c r="L131" s="82"/>
      <c r="M131" s="82"/>
      <c r="N131" s="82"/>
      <c r="O131" s="82"/>
      <c r="P131" s="82"/>
    </row>
    <row r="132" spans="1:16" ht="25.5" x14ac:dyDescent="0.25">
      <c r="A132" s="87">
        <v>14</v>
      </c>
      <c r="B132" s="100" t="s">
        <v>235</v>
      </c>
      <c r="C132" s="85"/>
      <c r="D132" s="85"/>
      <c r="E132" s="84"/>
      <c r="F132" s="83"/>
      <c r="G132" s="83"/>
      <c r="H132" s="94"/>
      <c r="I132" s="94"/>
      <c r="J132" s="94"/>
      <c r="K132" s="94"/>
      <c r="L132" s="94"/>
      <c r="M132" s="94"/>
      <c r="N132" s="94"/>
      <c r="O132" s="94"/>
      <c r="P132" s="94"/>
    </row>
    <row r="133" spans="1:16" ht="36" customHeight="1" x14ac:dyDescent="0.25">
      <c r="A133" s="68"/>
      <c r="B133" s="192" t="s">
        <v>194</v>
      </c>
      <c r="C133" s="193"/>
      <c r="D133" s="193"/>
      <c r="E133" s="193"/>
      <c r="F133" s="193"/>
      <c r="G133" s="194"/>
      <c r="H133" s="81"/>
      <c r="I133" s="81"/>
      <c r="J133" s="81"/>
      <c r="K133" s="81"/>
      <c r="L133" s="81"/>
      <c r="M133" s="81"/>
      <c r="N133" s="81"/>
      <c r="O133" s="81"/>
      <c r="P133" s="81"/>
    </row>
    <row r="134" spans="1:16" ht="15" customHeight="1" x14ac:dyDescent="0.25">
      <c r="A134" s="75"/>
      <c r="B134" s="74" t="s">
        <v>205</v>
      </c>
      <c r="C134" s="191">
        <f>COUNTA(C117:D132)</f>
        <v>0</v>
      </c>
      <c r="D134" s="191"/>
      <c r="E134" s="191"/>
      <c r="F134" s="77" t="s">
        <v>2</v>
      </c>
      <c r="G134" s="71"/>
      <c r="H134"/>
      <c r="I134"/>
      <c r="J134"/>
      <c r="K134"/>
      <c r="L134"/>
      <c r="M134"/>
      <c r="N134"/>
      <c r="O134" s="77" t="s">
        <v>192</v>
      </c>
      <c r="P134" s="71"/>
    </row>
    <row r="135" spans="1:16" ht="15" customHeight="1" x14ac:dyDescent="0.25">
      <c r="A135" s="75"/>
      <c r="B135" s="74" t="s">
        <v>1</v>
      </c>
      <c r="C135" s="76">
        <f>COUNTA(C117:C132)</f>
        <v>0</v>
      </c>
      <c r="D135" s="76">
        <f>COUNTA(D117:D132)</f>
        <v>0</v>
      </c>
      <c r="E135" s="76">
        <f>COUNTA(E117:E132)</f>
        <v>0</v>
      </c>
      <c r="F135" s="196" t="str">
        <f>IFERROR(D135/C134,"N/A")</f>
        <v>N/A</v>
      </c>
      <c r="G135" s="71"/>
      <c r="H135"/>
      <c r="I135"/>
      <c r="J135"/>
      <c r="K135"/>
      <c r="L135"/>
      <c r="M135"/>
      <c r="N135"/>
      <c r="O135" s="76">
        <f>D135</f>
        <v>0</v>
      </c>
      <c r="P135" s="71"/>
    </row>
    <row r="136" spans="1:16" ht="15" customHeight="1" x14ac:dyDescent="0.25">
      <c r="A136" s="75"/>
      <c r="B136" s="74" t="s">
        <v>191</v>
      </c>
      <c r="C136" s="73" t="str">
        <f>IFERROR(C135/C134,"")</f>
        <v/>
      </c>
      <c r="D136" s="73" t="str">
        <f>IFERROR(D135/C134,"")</f>
        <v/>
      </c>
      <c r="E136" s="73"/>
      <c r="F136" s="197"/>
      <c r="G136" s="71"/>
      <c r="H136"/>
      <c r="I136"/>
      <c r="J136"/>
      <c r="K136"/>
      <c r="L136"/>
      <c r="M136"/>
      <c r="N136"/>
      <c r="O136" s="72" t="str">
        <f>C136</f>
        <v/>
      </c>
      <c r="P136" s="71"/>
    </row>
    <row r="137" spans="1:16" ht="15" customHeight="1" x14ac:dyDescent="0.25">
      <c r="A137" s="75"/>
      <c r="B137" s="71"/>
      <c r="C137" s="71"/>
      <c r="D137" s="71"/>
      <c r="E137" s="71"/>
      <c r="F137" s="71"/>
      <c r="G137" s="71"/>
      <c r="H137"/>
      <c r="I137"/>
      <c r="J137"/>
      <c r="K137"/>
      <c r="L137"/>
      <c r="M137"/>
      <c r="N137"/>
      <c r="O137" s="91"/>
      <c r="P137" s="71"/>
    </row>
    <row r="138" spans="1:16" ht="15" customHeight="1" x14ac:dyDescent="0.25">
      <c r="A138" s="189" t="s">
        <v>234</v>
      </c>
      <c r="B138" s="189"/>
      <c r="C138" s="189"/>
      <c r="D138" s="189"/>
      <c r="E138" s="189"/>
      <c r="F138" s="189"/>
      <c r="G138" s="189"/>
      <c r="H138" s="200"/>
      <c r="I138" s="200"/>
      <c r="J138" s="200"/>
      <c r="K138" s="200"/>
      <c r="L138" s="200"/>
      <c r="M138" s="200"/>
      <c r="N138" s="200"/>
      <c r="O138" s="200"/>
      <c r="P138" s="200"/>
    </row>
    <row r="139" spans="1:16" ht="76.5" x14ac:dyDescent="0.25">
      <c r="A139" s="90"/>
      <c r="B139" s="99" t="s">
        <v>233</v>
      </c>
      <c r="C139" s="89">
        <v>0</v>
      </c>
      <c r="D139" s="89">
        <v>1</v>
      </c>
      <c r="E139" s="89" t="s">
        <v>199</v>
      </c>
      <c r="F139" s="89" t="s">
        <v>198</v>
      </c>
      <c r="G139" s="88" t="s">
        <v>0</v>
      </c>
    </row>
    <row r="140" spans="1:16" x14ac:dyDescent="0.25">
      <c r="A140" s="87"/>
      <c r="B140" s="99" t="s">
        <v>232</v>
      </c>
      <c r="C140" s="106"/>
      <c r="D140" s="105"/>
      <c r="E140" s="105"/>
      <c r="F140" s="105"/>
      <c r="G140" s="104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1:16" x14ac:dyDescent="0.25">
      <c r="A141" s="87">
        <v>1</v>
      </c>
      <c r="B141" s="86" t="s">
        <v>231</v>
      </c>
      <c r="C141" s="84"/>
      <c r="D141" s="84"/>
      <c r="E141" s="85"/>
      <c r="F141" s="83"/>
      <c r="G141" s="83"/>
      <c r="H141" s="82"/>
      <c r="I141" s="82"/>
      <c r="J141" s="82"/>
      <c r="K141" s="82"/>
      <c r="L141" s="82"/>
      <c r="M141" s="82"/>
      <c r="N141" s="82"/>
      <c r="O141" s="82"/>
      <c r="P141" s="82"/>
    </row>
    <row r="142" spans="1:16" x14ac:dyDescent="0.25">
      <c r="A142" s="87">
        <v>2</v>
      </c>
      <c r="B142" s="86" t="s">
        <v>230</v>
      </c>
      <c r="C142" s="84"/>
      <c r="D142" s="84"/>
      <c r="E142" s="85"/>
      <c r="F142" s="83"/>
      <c r="G142" s="83"/>
      <c r="H142" s="82"/>
      <c r="I142" s="82"/>
      <c r="J142" s="82"/>
      <c r="K142" s="82"/>
      <c r="L142" s="82"/>
      <c r="M142" s="82"/>
      <c r="N142" s="82"/>
      <c r="O142" s="82"/>
      <c r="P142" s="82"/>
    </row>
    <row r="143" spans="1:16" x14ac:dyDescent="0.25">
      <c r="A143" s="87">
        <v>3</v>
      </c>
      <c r="B143" s="86" t="s">
        <v>229</v>
      </c>
      <c r="C143" s="84"/>
      <c r="D143" s="84"/>
      <c r="E143" s="85"/>
      <c r="F143" s="83"/>
      <c r="G143" s="83"/>
      <c r="H143" s="82"/>
      <c r="I143" s="82"/>
      <c r="J143" s="82"/>
      <c r="K143" s="82"/>
      <c r="L143" s="82"/>
      <c r="M143" s="82"/>
      <c r="N143" s="82"/>
      <c r="O143" s="82"/>
      <c r="P143" s="82"/>
    </row>
    <row r="144" spans="1:16" x14ac:dyDescent="0.25">
      <c r="A144" s="87"/>
      <c r="B144" s="99" t="s">
        <v>228</v>
      </c>
      <c r="C144" s="100"/>
      <c r="D144" s="100"/>
      <c r="E144" s="102"/>
      <c r="F144" s="100"/>
      <c r="G144" s="100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1:16" x14ac:dyDescent="0.25">
      <c r="A145" s="87">
        <v>4</v>
      </c>
      <c r="B145" s="100" t="s">
        <v>227</v>
      </c>
      <c r="C145" s="84"/>
      <c r="D145" s="84"/>
      <c r="E145" s="85"/>
      <c r="F145" s="83"/>
      <c r="G145" s="83"/>
      <c r="H145" s="82"/>
      <c r="I145" s="82"/>
      <c r="J145" s="82"/>
      <c r="K145" s="82"/>
      <c r="L145" s="82"/>
      <c r="M145" s="82"/>
      <c r="N145" s="82"/>
      <c r="O145" s="82"/>
      <c r="P145" s="82"/>
    </row>
    <row r="146" spans="1:16" ht="27" customHeight="1" x14ac:dyDescent="0.25">
      <c r="A146" s="87">
        <v>5</v>
      </c>
      <c r="B146" s="100" t="s">
        <v>226</v>
      </c>
      <c r="C146" s="84"/>
      <c r="D146" s="84"/>
      <c r="E146" s="85"/>
      <c r="F146" s="83"/>
      <c r="G146" s="83"/>
      <c r="H146" s="82"/>
      <c r="I146" s="82"/>
      <c r="J146" s="82"/>
      <c r="K146" s="82"/>
      <c r="L146" s="82"/>
      <c r="M146" s="82"/>
      <c r="N146" s="82"/>
      <c r="O146" s="82"/>
      <c r="P146" s="82"/>
    </row>
    <row r="147" spans="1:16" ht="25.5" x14ac:dyDescent="0.25">
      <c r="A147" s="87">
        <v>6</v>
      </c>
      <c r="B147" s="100" t="s">
        <v>225</v>
      </c>
      <c r="C147" s="84"/>
      <c r="D147" s="84"/>
      <c r="E147" s="85"/>
      <c r="F147" s="83"/>
      <c r="G147" s="83"/>
      <c r="H147" s="82"/>
      <c r="I147" s="82"/>
      <c r="J147" s="82"/>
      <c r="K147" s="82"/>
      <c r="L147" s="82"/>
      <c r="M147" s="82"/>
      <c r="N147" s="82"/>
      <c r="O147" s="82"/>
      <c r="P147" s="82"/>
    </row>
    <row r="148" spans="1:16" x14ac:dyDescent="0.25">
      <c r="A148" s="87"/>
      <c r="B148" s="103" t="s">
        <v>224</v>
      </c>
      <c r="C148" s="100"/>
      <c r="D148" s="100"/>
      <c r="E148" s="102"/>
      <c r="F148" s="100"/>
      <c r="G148" s="100"/>
      <c r="H148" s="101"/>
      <c r="I148" s="101"/>
      <c r="J148" s="101"/>
      <c r="K148" s="101"/>
      <c r="L148" s="101"/>
      <c r="M148" s="101"/>
      <c r="N148" s="101"/>
      <c r="O148" s="101"/>
      <c r="P148" s="69"/>
    </row>
    <row r="149" spans="1:16" ht="40.9" customHeight="1" x14ac:dyDescent="0.25">
      <c r="A149" s="87">
        <v>7</v>
      </c>
      <c r="B149" s="100" t="s">
        <v>223</v>
      </c>
      <c r="C149" s="84"/>
      <c r="D149" s="84"/>
      <c r="E149" s="85"/>
      <c r="F149" s="83"/>
      <c r="G149" s="83"/>
      <c r="H149" s="94"/>
      <c r="I149" s="94"/>
      <c r="J149" s="94"/>
      <c r="K149" s="94"/>
      <c r="L149" s="94"/>
      <c r="M149" s="94"/>
      <c r="N149" s="94"/>
      <c r="O149" s="94"/>
      <c r="P149" s="94"/>
    </row>
    <row r="150" spans="1:16" ht="32.450000000000003" customHeight="1" x14ac:dyDescent="0.25">
      <c r="A150" s="68"/>
      <c r="B150" s="192" t="s">
        <v>194</v>
      </c>
      <c r="C150" s="193"/>
      <c r="D150" s="193"/>
      <c r="E150" s="193"/>
      <c r="F150" s="193"/>
      <c r="G150" s="194"/>
      <c r="H150" s="81"/>
      <c r="I150" s="81"/>
      <c r="J150" s="81"/>
      <c r="K150" s="81"/>
      <c r="L150" s="81"/>
      <c r="M150" s="81"/>
      <c r="N150" s="81"/>
      <c r="O150" s="81"/>
      <c r="P150" s="81"/>
    </row>
    <row r="151" spans="1:16" ht="15" customHeight="1" x14ac:dyDescent="0.25"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</row>
    <row r="152" spans="1:16" ht="15" customHeight="1" x14ac:dyDescent="0.25">
      <c r="A152" s="75"/>
      <c r="B152" s="74" t="s">
        <v>202</v>
      </c>
      <c r="C152" s="191">
        <f>COUNTA(C140:D149)</f>
        <v>0</v>
      </c>
      <c r="D152" s="191"/>
      <c r="E152" s="191"/>
      <c r="F152" s="77" t="s">
        <v>2</v>
      </c>
      <c r="G152" s="71"/>
      <c r="H152"/>
      <c r="I152"/>
      <c r="J152"/>
      <c r="K152"/>
      <c r="L152"/>
      <c r="M152"/>
      <c r="N152"/>
      <c r="O152" s="77" t="s">
        <v>192</v>
      </c>
      <c r="P152" s="71"/>
    </row>
    <row r="153" spans="1:16" ht="15" customHeight="1" x14ac:dyDescent="0.25">
      <c r="A153" s="75"/>
      <c r="B153" s="74" t="s">
        <v>1</v>
      </c>
      <c r="C153" s="76">
        <f>COUNTA(C141:C149)</f>
        <v>0</v>
      </c>
      <c r="D153" s="76">
        <f>COUNTA(D141:D149)</f>
        <v>0</v>
      </c>
      <c r="E153" s="76">
        <f>COUNTA(E141:E149)</f>
        <v>0</v>
      </c>
      <c r="F153" s="196" t="str">
        <f>IFERROR(D153/C152,"N/A")</f>
        <v>N/A</v>
      </c>
      <c r="G153" s="71"/>
      <c r="H153"/>
      <c r="I153"/>
      <c r="J153"/>
      <c r="K153"/>
      <c r="L153"/>
      <c r="M153"/>
      <c r="N153"/>
      <c r="O153" s="76">
        <f>D153</f>
        <v>0</v>
      </c>
      <c r="P153" s="71"/>
    </row>
    <row r="154" spans="1:16" ht="15" customHeight="1" x14ac:dyDescent="0.25">
      <c r="A154" s="75"/>
      <c r="B154" s="74" t="s">
        <v>191</v>
      </c>
      <c r="C154" s="73" t="str">
        <f>IFERROR(C153/C152,"")</f>
        <v/>
      </c>
      <c r="D154" s="73" t="str">
        <f>IFERROR(D153/C152,"")</f>
        <v/>
      </c>
      <c r="E154" s="73"/>
      <c r="F154" s="197"/>
      <c r="G154" s="71"/>
      <c r="H154"/>
      <c r="I154"/>
      <c r="J154"/>
      <c r="K154"/>
      <c r="L154"/>
      <c r="M154"/>
      <c r="N154"/>
      <c r="O154" s="72" t="str">
        <f>C154</f>
        <v/>
      </c>
      <c r="P154" s="71"/>
    </row>
    <row r="155" spans="1:16" ht="15" customHeight="1" x14ac:dyDescent="0.25">
      <c r="B155" s="71"/>
      <c r="C155" s="71"/>
      <c r="D155" s="71"/>
      <c r="E155" s="71"/>
      <c r="F155" s="71"/>
      <c r="G155" s="71"/>
      <c r="H155"/>
      <c r="I155"/>
      <c r="J155"/>
      <c r="K155"/>
      <c r="L155"/>
      <c r="M155"/>
      <c r="N155"/>
      <c r="O155" s="91"/>
      <c r="P155" s="71"/>
    </row>
    <row r="156" spans="1:16" ht="15" customHeight="1" x14ac:dyDescent="0.25">
      <c r="A156" s="188" t="s">
        <v>222</v>
      </c>
      <c r="B156" s="188"/>
      <c r="C156" s="188"/>
      <c r="D156" s="188"/>
      <c r="E156" s="188"/>
      <c r="F156" s="188"/>
      <c r="G156" s="188"/>
      <c r="H156" s="207"/>
      <c r="I156" s="207"/>
      <c r="J156" s="207"/>
      <c r="K156" s="207"/>
      <c r="L156" s="207"/>
      <c r="M156" s="207"/>
      <c r="N156" s="207"/>
      <c r="O156" s="207"/>
      <c r="P156" s="207"/>
    </row>
    <row r="157" spans="1:16" ht="15" customHeight="1" x14ac:dyDescent="0.25">
      <c r="A157" s="189" t="s">
        <v>221</v>
      </c>
      <c r="B157" s="189"/>
      <c r="C157" s="189"/>
      <c r="D157" s="189"/>
      <c r="E157" s="189"/>
      <c r="F157" s="189"/>
      <c r="G157" s="189"/>
      <c r="H157" s="198"/>
      <c r="I157" s="198"/>
      <c r="J157" s="198"/>
      <c r="K157" s="198"/>
      <c r="L157" s="198"/>
      <c r="M157" s="198"/>
      <c r="N157" s="198"/>
      <c r="O157" s="198"/>
      <c r="P157" s="198"/>
    </row>
    <row r="158" spans="1:16" ht="38.25" x14ac:dyDescent="0.25">
      <c r="A158" s="87"/>
      <c r="B158" s="99" t="s">
        <v>220</v>
      </c>
      <c r="C158" s="89">
        <v>0</v>
      </c>
      <c r="D158" s="89">
        <v>1</v>
      </c>
      <c r="E158" s="89" t="s">
        <v>199</v>
      </c>
      <c r="F158" s="89" t="s">
        <v>198</v>
      </c>
      <c r="G158" s="88" t="s">
        <v>0</v>
      </c>
    </row>
    <row r="159" spans="1:16" x14ac:dyDescent="0.25">
      <c r="A159" s="87">
        <v>1</v>
      </c>
      <c r="B159" s="86" t="s">
        <v>219</v>
      </c>
      <c r="C159" s="85"/>
      <c r="D159" s="85"/>
      <c r="E159" s="84"/>
      <c r="F159" s="83"/>
      <c r="G159" s="83"/>
      <c r="H159" s="82"/>
      <c r="I159" s="82"/>
      <c r="J159" s="82"/>
      <c r="K159" s="82"/>
      <c r="L159" s="82"/>
      <c r="M159" s="82"/>
      <c r="N159" s="82"/>
      <c r="O159" s="82"/>
      <c r="P159" s="82"/>
    </row>
    <row r="160" spans="1:16" x14ac:dyDescent="0.25">
      <c r="A160" s="87">
        <v>2</v>
      </c>
      <c r="B160" s="86" t="s">
        <v>218</v>
      </c>
      <c r="C160" s="85"/>
      <c r="D160" s="85"/>
      <c r="E160" s="84"/>
      <c r="F160" s="83"/>
      <c r="G160" s="83"/>
      <c r="H160" s="82"/>
      <c r="I160" s="82"/>
      <c r="J160" s="82"/>
      <c r="K160" s="82"/>
      <c r="L160" s="82"/>
      <c r="M160" s="82"/>
      <c r="N160" s="82"/>
      <c r="O160" s="82"/>
      <c r="P160" s="82"/>
    </row>
    <row r="161" spans="1:16" x14ac:dyDescent="0.25">
      <c r="A161" s="87">
        <v>3</v>
      </c>
      <c r="B161" s="86" t="s">
        <v>217</v>
      </c>
      <c r="C161" s="85"/>
      <c r="D161" s="85"/>
      <c r="E161" s="84"/>
      <c r="F161" s="83"/>
      <c r="G161" s="83"/>
      <c r="H161" s="82"/>
      <c r="I161" s="82"/>
      <c r="J161" s="82"/>
      <c r="K161" s="82"/>
      <c r="L161" s="82"/>
      <c r="M161" s="82"/>
      <c r="N161" s="82"/>
      <c r="O161" s="82"/>
      <c r="P161" s="82"/>
    </row>
    <row r="162" spans="1:16" ht="42" customHeight="1" x14ac:dyDescent="0.25">
      <c r="A162" s="87"/>
      <c r="B162" s="99" t="s">
        <v>216</v>
      </c>
      <c r="C162" s="98"/>
      <c r="D162" s="97"/>
      <c r="E162" s="96"/>
      <c r="F162" s="96"/>
      <c r="G162" s="95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1:16" ht="25.5" x14ac:dyDescent="0.25">
      <c r="A163" s="87">
        <v>4</v>
      </c>
      <c r="B163" s="86" t="s">
        <v>215</v>
      </c>
      <c r="C163" s="85"/>
      <c r="D163" s="85"/>
      <c r="E163" s="84"/>
      <c r="F163" s="83"/>
      <c r="G163" s="83"/>
      <c r="H163" s="82"/>
      <c r="I163" s="82"/>
      <c r="J163" s="82"/>
      <c r="K163" s="82"/>
      <c r="L163" s="82"/>
      <c r="M163" s="82"/>
      <c r="N163" s="82"/>
      <c r="O163" s="82"/>
      <c r="P163" s="82"/>
    </row>
    <row r="164" spans="1:16" x14ac:dyDescent="0.25">
      <c r="A164" s="87">
        <v>5</v>
      </c>
      <c r="B164" s="86" t="s">
        <v>214</v>
      </c>
      <c r="C164" s="85"/>
      <c r="D164" s="85"/>
      <c r="E164" s="84"/>
      <c r="F164" s="83"/>
      <c r="G164" s="83"/>
      <c r="H164" s="82"/>
      <c r="I164" s="82"/>
      <c r="J164" s="82"/>
      <c r="K164" s="82"/>
      <c r="L164" s="82"/>
      <c r="M164" s="82"/>
      <c r="N164" s="82"/>
      <c r="O164" s="82"/>
      <c r="P164" s="82"/>
    </row>
    <row r="165" spans="1:16" ht="25.5" x14ac:dyDescent="0.25">
      <c r="A165" s="87">
        <v>6</v>
      </c>
      <c r="B165" s="86" t="s">
        <v>213</v>
      </c>
      <c r="C165" s="85"/>
      <c r="D165" s="85"/>
      <c r="E165" s="84"/>
      <c r="F165" s="83"/>
      <c r="G165" s="83"/>
      <c r="H165" s="82"/>
      <c r="I165" s="82"/>
      <c r="J165" s="82"/>
      <c r="K165" s="82"/>
      <c r="L165" s="82"/>
      <c r="M165" s="82"/>
      <c r="N165" s="82"/>
      <c r="O165" s="82"/>
      <c r="P165" s="82"/>
    </row>
    <row r="166" spans="1:16" x14ac:dyDescent="0.25">
      <c r="A166" s="87">
        <v>7</v>
      </c>
      <c r="B166" s="86" t="s">
        <v>212</v>
      </c>
      <c r="C166" s="85"/>
      <c r="D166" s="85"/>
      <c r="E166" s="84"/>
      <c r="F166" s="83"/>
      <c r="G166" s="83"/>
      <c r="H166" s="82"/>
      <c r="I166" s="82"/>
      <c r="J166" s="82"/>
      <c r="K166" s="82"/>
      <c r="L166" s="82"/>
      <c r="M166" s="82"/>
      <c r="N166" s="82"/>
      <c r="O166" s="82"/>
      <c r="P166" s="82"/>
    </row>
    <row r="167" spans="1:16" x14ac:dyDescent="0.25">
      <c r="A167" s="87">
        <v>8</v>
      </c>
      <c r="B167" s="86" t="s">
        <v>211</v>
      </c>
      <c r="C167" s="85"/>
      <c r="D167" s="85"/>
      <c r="E167" s="84"/>
      <c r="F167" s="83"/>
      <c r="G167" s="83"/>
      <c r="H167" s="82"/>
      <c r="I167" s="82"/>
      <c r="J167" s="82"/>
      <c r="K167" s="82"/>
      <c r="L167" s="82"/>
      <c r="M167" s="82"/>
      <c r="N167" s="82"/>
      <c r="O167" s="82"/>
      <c r="P167" s="82"/>
    </row>
    <row r="168" spans="1:16" ht="25.5" x14ac:dyDescent="0.25">
      <c r="A168" s="87">
        <v>9</v>
      </c>
      <c r="B168" s="86" t="s">
        <v>210</v>
      </c>
      <c r="C168" s="85"/>
      <c r="D168" s="85"/>
      <c r="E168" s="84"/>
      <c r="F168" s="83"/>
      <c r="G168" s="83"/>
      <c r="H168" s="82"/>
      <c r="I168" s="82"/>
      <c r="J168" s="82"/>
      <c r="K168" s="82"/>
      <c r="L168" s="82"/>
      <c r="M168" s="82"/>
      <c r="N168" s="82"/>
      <c r="O168" s="82"/>
      <c r="P168" s="82"/>
    </row>
    <row r="169" spans="1:16" x14ac:dyDescent="0.25">
      <c r="A169" s="87">
        <v>10</v>
      </c>
      <c r="B169" s="86" t="s">
        <v>209</v>
      </c>
      <c r="C169" s="85"/>
      <c r="D169" s="85"/>
      <c r="E169" s="84"/>
      <c r="F169" s="83"/>
      <c r="G169" s="83"/>
      <c r="H169" s="82"/>
      <c r="I169" s="82"/>
      <c r="J169" s="82"/>
      <c r="K169" s="82"/>
      <c r="L169" s="82"/>
      <c r="M169" s="82"/>
      <c r="N169" s="82"/>
      <c r="O169" s="82"/>
      <c r="P169" s="82"/>
    </row>
    <row r="170" spans="1:16" ht="25.5" x14ac:dyDescent="0.25">
      <c r="A170" s="87">
        <v>11</v>
      </c>
      <c r="B170" s="86" t="s">
        <v>208</v>
      </c>
      <c r="C170" s="85"/>
      <c r="D170" s="85"/>
      <c r="E170" s="84"/>
      <c r="F170" s="83"/>
      <c r="G170" s="83"/>
      <c r="H170" s="82"/>
      <c r="I170" s="82"/>
      <c r="J170" s="82"/>
      <c r="K170" s="82"/>
      <c r="L170" s="82"/>
      <c r="M170" s="82"/>
      <c r="N170" s="82"/>
      <c r="O170" s="82"/>
      <c r="P170" s="82"/>
    </row>
    <row r="171" spans="1:16" x14ac:dyDescent="0.25">
      <c r="A171" s="87">
        <v>12</v>
      </c>
      <c r="B171" s="86" t="s">
        <v>207</v>
      </c>
      <c r="C171" s="85"/>
      <c r="D171" s="85"/>
      <c r="E171" s="84"/>
      <c r="F171" s="83"/>
      <c r="G171" s="83"/>
      <c r="H171" s="94"/>
      <c r="I171" s="94"/>
      <c r="J171" s="94"/>
      <c r="K171" s="94"/>
      <c r="L171" s="94"/>
      <c r="M171" s="94"/>
      <c r="N171" s="94"/>
      <c r="O171" s="94"/>
      <c r="P171" s="94"/>
    </row>
    <row r="172" spans="1:16" ht="30" customHeight="1" x14ac:dyDescent="0.25">
      <c r="A172" s="68"/>
      <c r="B172" s="192" t="s">
        <v>206</v>
      </c>
      <c r="C172" s="193"/>
      <c r="D172" s="193"/>
      <c r="E172" s="193"/>
      <c r="F172" s="193"/>
      <c r="G172" s="194"/>
      <c r="H172" s="81"/>
      <c r="I172" s="81"/>
      <c r="J172" s="81"/>
      <c r="K172" s="81"/>
      <c r="L172" s="81"/>
      <c r="M172" s="81"/>
      <c r="N172" s="81"/>
      <c r="O172" s="81"/>
      <c r="P172" s="81"/>
    </row>
    <row r="173" spans="1:16" ht="15" customHeight="1" x14ac:dyDescent="0.25">
      <c r="A173" s="80"/>
      <c r="B173" s="79"/>
      <c r="C173" s="79"/>
      <c r="D173" s="79"/>
      <c r="E173" s="79"/>
      <c r="F173" s="79"/>
      <c r="G173" s="79"/>
      <c r="H173" s="78"/>
      <c r="I173" s="78"/>
      <c r="J173" s="78"/>
      <c r="K173" s="78"/>
      <c r="L173" s="78"/>
      <c r="M173" s="78"/>
      <c r="N173" s="78"/>
      <c r="O173" s="78"/>
      <c r="P173" s="78"/>
    </row>
    <row r="174" spans="1:16" ht="15" customHeight="1" x14ac:dyDescent="0.25">
      <c r="A174" s="75"/>
      <c r="B174" s="74" t="s">
        <v>205</v>
      </c>
      <c r="C174" s="191">
        <f>COUNTA(C159:D171)</f>
        <v>0</v>
      </c>
      <c r="D174" s="191"/>
      <c r="E174" s="191"/>
      <c r="F174" s="77" t="s">
        <v>2</v>
      </c>
      <c r="G174" s="71"/>
      <c r="H174"/>
      <c r="I174"/>
      <c r="J174"/>
      <c r="K174"/>
      <c r="L174"/>
      <c r="M174"/>
      <c r="N174"/>
      <c r="O174" s="77" t="s">
        <v>192</v>
      </c>
      <c r="P174" s="71"/>
    </row>
    <row r="175" spans="1:16" ht="15" customHeight="1" x14ac:dyDescent="0.25">
      <c r="A175" s="75"/>
      <c r="B175" s="74" t="s">
        <v>1</v>
      </c>
      <c r="C175" s="76">
        <f>COUNTA(C159:C171)</f>
        <v>0</v>
      </c>
      <c r="D175" s="76">
        <f>COUNTA(D159:D171)</f>
        <v>0</v>
      </c>
      <c r="E175" s="76">
        <f>COUNTA(E159:E171)</f>
        <v>0</v>
      </c>
      <c r="F175" s="196" t="str">
        <f>IFERROR(D175/C174,"N/A")</f>
        <v>N/A</v>
      </c>
      <c r="G175" s="71"/>
      <c r="H175"/>
      <c r="I175"/>
      <c r="J175"/>
      <c r="K175"/>
      <c r="L175"/>
      <c r="M175"/>
      <c r="N175"/>
      <c r="O175" s="76">
        <f>D175</f>
        <v>0</v>
      </c>
      <c r="P175" s="71"/>
    </row>
    <row r="176" spans="1:16" ht="15" customHeight="1" x14ac:dyDescent="0.25">
      <c r="A176" s="75"/>
      <c r="B176" s="74" t="s">
        <v>191</v>
      </c>
      <c r="C176" s="73" t="str">
        <f>IFERROR(C175/C174,"")</f>
        <v/>
      </c>
      <c r="D176" s="73" t="str">
        <f>IFERROR(D175/C174,"")</f>
        <v/>
      </c>
      <c r="E176" s="73"/>
      <c r="F176" s="197"/>
      <c r="G176" s="71"/>
      <c r="H176"/>
      <c r="I176"/>
      <c r="J176"/>
      <c r="K176"/>
      <c r="L176"/>
      <c r="M176"/>
      <c r="N176"/>
      <c r="O176" s="72" t="str">
        <f>C176</f>
        <v/>
      </c>
      <c r="P176" s="71"/>
    </row>
    <row r="177" spans="1:16" ht="15" customHeight="1" x14ac:dyDescent="0.25">
      <c r="A177" s="75"/>
      <c r="B177" s="71"/>
      <c r="C177" s="71"/>
      <c r="D177" s="71"/>
      <c r="E177" s="71"/>
      <c r="F177" s="71"/>
      <c r="G177" s="71"/>
      <c r="H177"/>
      <c r="I177"/>
      <c r="J177"/>
      <c r="K177"/>
      <c r="L177"/>
      <c r="M177"/>
      <c r="N177"/>
      <c r="O177" s="91"/>
      <c r="P177" s="71"/>
    </row>
    <row r="178" spans="1:16" ht="16.899999999999999" customHeight="1" x14ac:dyDescent="0.25">
      <c r="A178" s="189" t="s">
        <v>204</v>
      </c>
      <c r="B178" s="189"/>
      <c r="C178" s="189"/>
      <c r="D178" s="189"/>
      <c r="E178" s="189"/>
      <c r="F178" s="189"/>
      <c r="G178" s="189"/>
      <c r="H178" s="198"/>
      <c r="I178" s="198"/>
      <c r="J178" s="198"/>
      <c r="K178" s="198"/>
      <c r="L178" s="198"/>
      <c r="M178" s="198"/>
      <c r="N178" s="198"/>
      <c r="O178" s="198"/>
      <c r="P178" s="198"/>
    </row>
    <row r="179" spans="1:16" ht="27.6" customHeight="1" x14ac:dyDescent="0.25">
      <c r="A179" s="90"/>
      <c r="B179" s="86"/>
      <c r="C179" s="89">
        <v>0</v>
      </c>
      <c r="D179" s="89">
        <v>1</v>
      </c>
      <c r="E179" s="89" t="s">
        <v>199</v>
      </c>
      <c r="F179" s="89" t="s">
        <v>198</v>
      </c>
      <c r="G179" s="88" t="s">
        <v>0</v>
      </c>
    </row>
    <row r="180" spans="1:16" ht="68.45" customHeight="1" x14ac:dyDescent="0.25">
      <c r="A180" s="87">
        <v>1</v>
      </c>
      <c r="B180" s="86" t="s">
        <v>203</v>
      </c>
      <c r="C180" s="84"/>
      <c r="D180" s="84"/>
      <c r="E180" s="85"/>
      <c r="F180" s="83"/>
      <c r="G180" s="83"/>
      <c r="H180" s="94"/>
      <c r="I180" s="94"/>
      <c r="J180" s="94"/>
      <c r="K180" s="94"/>
      <c r="L180" s="94"/>
      <c r="M180" s="94"/>
      <c r="N180" s="94"/>
      <c r="O180" s="94"/>
      <c r="P180" s="94"/>
    </row>
    <row r="181" spans="1:16" ht="30" customHeight="1" x14ac:dyDescent="0.25">
      <c r="A181" s="68"/>
      <c r="B181" s="192" t="s">
        <v>194</v>
      </c>
      <c r="C181" s="193"/>
      <c r="D181" s="193"/>
      <c r="E181" s="193"/>
      <c r="F181" s="193"/>
      <c r="G181" s="194"/>
      <c r="H181" s="81"/>
      <c r="I181" s="81"/>
      <c r="J181" s="81"/>
      <c r="K181" s="81"/>
      <c r="L181" s="81"/>
      <c r="M181" s="81"/>
      <c r="N181" s="81"/>
      <c r="O181" s="81"/>
      <c r="P181" s="81"/>
    </row>
    <row r="182" spans="1:16" ht="17.45" customHeight="1" x14ac:dyDescent="0.25"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</row>
    <row r="183" spans="1:16" ht="15" customHeight="1" x14ac:dyDescent="0.25">
      <c r="A183" s="75"/>
      <c r="B183" s="74" t="s">
        <v>202</v>
      </c>
      <c r="C183" s="191">
        <f>COUNTA(C180:D180)</f>
        <v>0</v>
      </c>
      <c r="D183" s="191"/>
      <c r="E183" s="191"/>
      <c r="F183" s="77" t="s">
        <v>2</v>
      </c>
      <c r="G183" s="71"/>
      <c r="H183"/>
      <c r="I183"/>
      <c r="J183"/>
      <c r="K183"/>
      <c r="L183"/>
      <c r="M183"/>
      <c r="N183"/>
      <c r="O183" s="77" t="s">
        <v>192</v>
      </c>
      <c r="P183" s="71"/>
    </row>
    <row r="184" spans="1:16" ht="15" customHeight="1" x14ac:dyDescent="0.25">
      <c r="A184" s="75"/>
      <c r="B184" s="74" t="s">
        <v>1</v>
      </c>
      <c r="C184" s="76">
        <f>COUNTA(C180)</f>
        <v>0</v>
      </c>
      <c r="D184" s="76">
        <f>COUNTA(D180)</f>
        <v>0</v>
      </c>
      <c r="E184" s="76">
        <f>COUNTA(E180)</f>
        <v>0</v>
      </c>
      <c r="F184" s="196" t="str">
        <f>IFERROR(D184/C183,"N/A")</f>
        <v>N/A</v>
      </c>
      <c r="G184" s="71"/>
      <c r="H184"/>
      <c r="I184"/>
      <c r="J184"/>
      <c r="K184"/>
      <c r="L184"/>
      <c r="M184"/>
      <c r="N184"/>
      <c r="O184" s="76">
        <f>D184</f>
        <v>0</v>
      </c>
      <c r="P184" s="71"/>
    </row>
    <row r="185" spans="1:16" ht="15" customHeight="1" x14ac:dyDescent="0.25">
      <c r="A185" s="75"/>
      <c r="B185" s="74" t="s">
        <v>191</v>
      </c>
      <c r="C185" s="73" t="str">
        <f>IFERROR(C184/C183,"")</f>
        <v/>
      </c>
      <c r="D185" s="73" t="str">
        <f>IFERROR(D184/C183,"")</f>
        <v/>
      </c>
      <c r="E185" s="73"/>
      <c r="F185" s="197"/>
      <c r="G185" s="71"/>
      <c r="H185"/>
      <c r="I185"/>
      <c r="J185"/>
      <c r="K185"/>
      <c r="L185"/>
      <c r="M185"/>
      <c r="N185"/>
      <c r="O185" s="72" t="str">
        <f>D185</f>
        <v/>
      </c>
      <c r="P185" s="71"/>
    </row>
    <row r="186" spans="1:16" ht="20.45" customHeight="1" x14ac:dyDescent="0.25">
      <c r="A186" s="93"/>
      <c r="B186" s="92"/>
      <c r="C186" s="92"/>
      <c r="D186" s="92"/>
      <c r="E186" s="92"/>
      <c r="F186" s="92"/>
      <c r="G186" s="92"/>
    </row>
    <row r="187" spans="1:16" ht="15" customHeight="1" x14ac:dyDescent="0.25">
      <c r="A187" s="75"/>
      <c r="B187" s="71"/>
      <c r="C187" s="71"/>
      <c r="D187" s="71"/>
      <c r="E187" s="71"/>
      <c r="F187" s="71"/>
      <c r="G187" s="71"/>
      <c r="H187"/>
      <c r="I187"/>
      <c r="J187"/>
      <c r="K187"/>
      <c r="L187"/>
      <c r="M187"/>
      <c r="N187"/>
      <c r="O187" s="91"/>
      <c r="P187" s="71"/>
    </row>
    <row r="188" spans="1:16" ht="15" customHeight="1" x14ac:dyDescent="0.25">
      <c r="A188" s="189" t="s">
        <v>201</v>
      </c>
      <c r="B188" s="189"/>
      <c r="C188" s="189"/>
      <c r="D188" s="189"/>
      <c r="E188" s="189"/>
      <c r="F188" s="189"/>
      <c r="G188" s="189"/>
      <c r="H188" s="200"/>
      <c r="I188" s="200"/>
      <c r="J188" s="200"/>
      <c r="K188" s="200"/>
      <c r="L188" s="200"/>
      <c r="M188" s="200"/>
      <c r="N188" s="200"/>
      <c r="O188" s="200"/>
      <c r="P188" s="200"/>
    </row>
    <row r="189" spans="1:16" ht="25.5" x14ac:dyDescent="0.25">
      <c r="A189" s="90"/>
      <c r="B189" s="86" t="s">
        <v>200</v>
      </c>
      <c r="C189" s="89">
        <v>0</v>
      </c>
      <c r="D189" s="89">
        <v>1</v>
      </c>
      <c r="E189" s="89" t="s">
        <v>199</v>
      </c>
      <c r="F189" s="89" t="s">
        <v>198</v>
      </c>
      <c r="G189" s="88" t="s">
        <v>0</v>
      </c>
    </row>
    <row r="190" spans="1:16" ht="25.5" x14ac:dyDescent="0.25">
      <c r="A190" s="87">
        <v>1</v>
      </c>
      <c r="B190" s="86" t="s">
        <v>197</v>
      </c>
      <c r="C190" s="84"/>
      <c r="D190" s="85"/>
      <c r="E190" s="84"/>
      <c r="F190" s="83"/>
      <c r="G190" s="83"/>
      <c r="H190" s="82"/>
      <c r="I190" s="82"/>
      <c r="J190" s="82"/>
      <c r="K190" s="82"/>
      <c r="L190" s="82"/>
      <c r="M190" s="82"/>
      <c r="N190" s="82"/>
      <c r="O190" s="82"/>
      <c r="P190" s="82"/>
    </row>
    <row r="191" spans="1:16" ht="38.25" x14ac:dyDescent="0.25">
      <c r="A191" s="87">
        <v>2</v>
      </c>
      <c r="B191" s="86" t="s">
        <v>196</v>
      </c>
      <c r="C191" s="84"/>
      <c r="D191" s="85"/>
      <c r="E191" s="84"/>
      <c r="F191" s="83"/>
      <c r="G191" s="83"/>
      <c r="H191" s="82"/>
      <c r="I191" s="82"/>
      <c r="J191" s="82"/>
      <c r="K191" s="82"/>
      <c r="L191" s="82"/>
      <c r="M191" s="82"/>
      <c r="N191" s="82"/>
      <c r="O191" s="82"/>
      <c r="P191" s="82"/>
    </row>
    <row r="192" spans="1:16" ht="25.5" x14ac:dyDescent="0.25">
      <c r="A192" s="87">
        <v>3</v>
      </c>
      <c r="B192" s="86" t="s">
        <v>195</v>
      </c>
      <c r="C192" s="84"/>
      <c r="D192" s="85"/>
      <c r="E192" s="84"/>
      <c r="F192" s="83"/>
      <c r="G192" s="83"/>
      <c r="H192" s="82"/>
      <c r="I192" s="82"/>
      <c r="J192" s="82"/>
      <c r="K192" s="82"/>
      <c r="L192" s="82"/>
      <c r="M192" s="82"/>
      <c r="N192" s="82"/>
      <c r="O192" s="82"/>
      <c r="P192" s="82"/>
    </row>
    <row r="193" spans="1:16" ht="30" customHeight="1" x14ac:dyDescent="0.25">
      <c r="A193" s="68"/>
      <c r="B193" s="192" t="s">
        <v>194</v>
      </c>
      <c r="C193" s="193"/>
      <c r="D193" s="193"/>
      <c r="E193" s="193"/>
      <c r="F193" s="193"/>
      <c r="G193" s="194"/>
      <c r="H193" s="81"/>
      <c r="I193" s="81"/>
      <c r="J193" s="81"/>
      <c r="K193" s="81"/>
      <c r="L193" s="81"/>
      <c r="M193" s="81"/>
      <c r="N193" s="81"/>
      <c r="O193" s="81"/>
      <c r="P193" s="81"/>
    </row>
    <row r="194" spans="1:16" ht="16.899999999999999" customHeight="1" x14ac:dyDescent="0.25">
      <c r="A194" s="80"/>
      <c r="B194" s="79"/>
      <c r="C194" s="79"/>
      <c r="D194" s="79"/>
      <c r="E194" s="79"/>
      <c r="F194" s="79"/>
      <c r="G194" s="71"/>
      <c r="H194" s="78"/>
      <c r="I194" s="78"/>
      <c r="J194" s="78"/>
      <c r="K194" s="78"/>
      <c r="L194" s="78"/>
      <c r="M194" s="78"/>
      <c r="N194" s="78"/>
      <c r="O194" s="78"/>
      <c r="P194" s="78"/>
    </row>
    <row r="195" spans="1:16" ht="15" customHeight="1" x14ac:dyDescent="0.25">
      <c r="A195" s="75"/>
      <c r="B195" s="74" t="s">
        <v>193</v>
      </c>
      <c r="C195" s="191">
        <f>COUNTA(C190:D192)</f>
        <v>0</v>
      </c>
      <c r="D195" s="191"/>
      <c r="E195" s="191"/>
      <c r="F195" s="77" t="s">
        <v>2</v>
      </c>
      <c r="G195"/>
      <c r="H195"/>
      <c r="I195"/>
      <c r="J195"/>
      <c r="K195"/>
      <c r="L195"/>
      <c r="M195"/>
      <c r="N195"/>
      <c r="O195" s="77" t="s">
        <v>192</v>
      </c>
      <c r="P195" s="71"/>
    </row>
    <row r="196" spans="1:16" ht="15" customHeight="1" x14ac:dyDescent="0.25">
      <c r="A196" s="75"/>
      <c r="B196" s="74" t="s">
        <v>1</v>
      </c>
      <c r="C196" s="76">
        <f>COUNTA(C190:C192)</f>
        <v>0</v>
      </c>
      <c r="D196" s="76">
        <f>COUNTA(D190:D192)</f>
        <v>0</v>
      </c>
      <c r="E196" s="76">
        <f>COUNTA(E190:E192)</f>
        <v>0</v>
      </c>
      <c r="F196" s="196" t="str">
        <f>IFERROR(D196/C195,"N/A")</f>
        <v>N/A</v>
      </c>
      <c r="G196" s="71"/>
      <c r="H196"/>
      <c r="I196"/>
      <c r="J196"/>
      <c r="K196"/>
      <c r="L196"/>
      <c r="M196"/>
      <c r="N196"/>
      <c r="O196" s="76">
        <f>D196</f>
        <v>0</v>
      </c>
      <c r="P196" s="71"/>
    </row>
    <row r="197" spans="1:16" ht="15" customHeight="1" x14ac:dyDescent="0.25">
      <c r="A197" s="75"/>
      <c r="B197" s="74" t="s">
        <v>191</v>
      </c>
      <c r="C197" s="73" t="str">
        <f>IFERROR(C196/C195,"")</f>
        <v/>
      </c>
      <c r="D197" s="73" t="str">
        <f>IFERROR(D196/C195,"")</f>
        <v/>
      </c>
      <c r="E197" s="73"/>
      <c r="F197" s="197"/>
      <c r="G197" s="71"/>
      <c r="H197"/>
      <c r="I197"/>
      <c r="J197"/>
      <c r="K197"/>
      <c r="L197"/>
      <c r="M197"/>
      <c r="N197"/>
      <c r="O197" s="72" t="str">
        <f>D197</f>
        <v/>
      </c>
      <c r="P197" s="71"/>
    </row>
    <row r="202" spans="1:16" ht="21" x14ac:dyDescent="0.25">
      <c r="G202" s="70" t="s">
        <v>190</v>
      </c>
    </row>
    <row r="203" spans="1:16" x14ac:dyDescent="0.25">
      <c r="G203" s="209" t="str">
        <f>IFERROR(SUM(D196,D184,D175,D153,D135,D110,D80,D71,D53,D39,D24,D13)/SUM(C12,C23,C38,C52,C70,C79,C109,C134,C152,C174,C183,C195),"")</f>
        <v/>
      </c>
    </row>
    <row r="204" spans="1:16" x14ac:dyDescent="0.25">
      <c r="G204" s="209"/>
    </row>
    <row r="205" spans="1:16" x14ac:dyDescent="0.25">
      <c r="G205" s="209"/>
    </row>
    <row r="206" spans="1:16" x14ac:dyDescent="0.25">
      <c r="G206" s="209"/>
    </row>
  </sheetData>
  <mergeCells count="75">
    <mergeCell ref="G203:G206"/>
    <mergeCell ref="F196:F197"/>
    <mergeCell ref="F135:F136"/>
    <mergeCell ref="F153:F154"/>
    <mergeCell ref="F175:F176"/>
    <mergeCell ref="F184:F185"/>
    <mergeCell ref="A157:G157"/>
    <mergeCell ref="B193:G193"/>
    <mergeCell ref="C195:E195"/>
    <mergeCell ref="A188:G188"/>
    <mergeCell ref="B172:G172"/>
    <mergeCell ref="C174:E174"/>
    <mergeCell ref="B181:G181"/>
    <mergeCell ref="C183:E183"/>
    <mergeCell ref="A178:G178"/>
    <mergeCell ref="H43:P43"/>
    <mergeCell ref="H42:P42"/>
    <mergeCell ref="H57:P57"/>
    <mergeCell ref="H188:P188"/>
    <mergeCell ref="H56:P56"/>
    <mergeCell ref="H178:P178"/>
    <mergeCell ref="H74:P74"/>
    <mergeCell ref="H84:P84"/>
    <mergeCell ref="H83:P83"/>
    <mergeCell ref="H114:P114"/>
    <mergeCell ref="H138:P138"/>
    <mergeCell ref="A138:G138"/>
    <mergeCell ref="B133:G133"/>
    <mergeCell ref="H157:P157"/>
    <mergeCell ref="H156:P156"/>
    <mergeCell ref="C152:E152"/>
    <mergeCell ref="C134:E134"/>
    <mergeCell ref="B150:G150"/>
    <mergeCell ref="A156:G156"/>
    <mergeCell ref="H2:P2"/>
    <mergeCell ref="H1:P1"/>
    <mergeCell ref="H27:P27"/>
    <mergeCell ref="B10:G10"/>
    <mergeCell ref="C12:E12"/>
    <mergeCell ref="A1:G1"/>
    <mergeCell ref="A2:G2"/>
    <mergeCell ref="A27:G27"/>
    <mergeCell ref="H15:P15"/>
    <mergeCell ref="H16:P16"/>
    <mergeCell ref="A16:G16"/>
    <mergeCell ref="C23:E23"/>
    <mergeCell ref="B21:G21"/>
    <mergeCell ref="F24:F25"/>
    <mergeCell ref="F13:F14"/>
    <mergeCell ref="B50:G50"/>
    <mergeCell ref="C52:E52"/>
    <mergeCell ref="B68:G68"/>
    <mergeCell ref="C70:E70"/>
    <mergeCell ref="A56:G56"/>
    <mergeCell ref="F53:F54"/>
    <mergeCell ref="A42:G42"/>
    <mergeCell ref="A43:G43"/>
    <mergeCell ref="B36:G36"/>
    <mergeCell ref="C38:E38"/>
    <mergeCell ref="F39:F40"/>
    <mergeCell ref="A83:G83"/>
    <mergeCell ref="A114:G114"/>
    <mergeCell ref="A57:G57"/>
    <mergeCell ref="C116:G116"/>
    <mergeCell ref="C79:E79"/>
    <mergeCell ref="B108:G108"/>
    <mergeCell ref="C86:G86"/>
    <mergeCell ref="A113:G113"/>
    <mergeCell ref="C109:E109"/>
    <mergeCell ref="A84:G84"/>
    <mergeCell ref="F80:F81"/>
    <mergeCell ref="F110:F111"/>
    <mergeCell ref="B77:G77"/>
    <mergeCell ref="A74:G74"/>
    <mergeCell ref="F71:F72"/>
  </mergeCells>
  <pageMargins left="0.7" right="0.7" top="0.75" bottom="0.75" header="0.3" footer="0.3"/>
  <pageSetup scale="46" orientation="portrait" r:id="rId1"/>
  <headerFooter>
    <oddHeader>&amp;L&amp;G&amp;C&amp;"-,Bold"&amp;14DOA CM Standards  
Medi-Cal Preliminary Scoring</oddHeader>
    <oddFooter>&amp;C&amp;"-,Italic"&amp;9DOA CM Preliminary Scoring&amp;R&amp;"-,Italic"&amp;9Page &amp;P</oddFooter>
  </headerFooter>
  <rowBreaks count="2" manualBreakCount="2">
    <brk id="68" max="16" man="1"/>
    <brk id="137" max="16" man="1"/>
  </rowBreaks>
  <colBreaks count="1" manualBreakCount="1">
    <brk id="7" max="276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9279E2201E3E498517836E9D64AA54" ma:contentTypeVersion="12" ma:contentTypeDescription="Create a new document." ma:contentTypeScope="" ma:versionID="3fe4164c2bdcab8984278643df909998">
  <xsd:schema xmlns:xsd="http://www.w3.org/2001/XMLSchema" xmlns:xs="http://www.w3.org/2001/XMLSchema" xmlns:p="http://schemas.microsoft.com/office/2006/metadata/properties" xmlns:ns2="bfa50e8d-32ca-44c1-ad20-784ed1d78d2d" xmlns:ns3="190d4737-09f4-47c3-bf7c-cf21519e4370" targetNamespace="http://schemas.microsoft.com/office/2006/metadata/properties" ma:root="true" ma:fieldsID="06fdd5331ed4a3af24c5956680184ccd" ns2:_="" ns3:_="">
    <xsd:import namespace="bfa50e8d-32ca-44c1-ad20-784ed1d78d2d"/>
    <xsd:import namespace="190d4737-09f4-47c3-bf7c-cf21519e43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50e8d-32ca-44c1-ad20-784ed1d78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f41d99-88b5-42a3-afcf-f2e83a522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d4737-09f4-47c3-bf7c-cf21519e43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fbe33e3-41aa-49d2-82ee-107a142b3086}" ma:internalName="TaxCatchAll" ma:showField="CatchAllData" ma:web="190d4737-09f4-47c3-bf7c-cf21519e43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50e8d-32ca-44c1-ad20-784ed1d78d2d">
      <Terms xmlns="http://schemas.microsoft.com/office/infopath/2007/PartnerControls"/>
    </lcf76f155ced4ddcb4097134ff3c332f>
    <TaxCatchAll xmlns="190d4737-09f4-47c3-bf7c-cf21519e4370" xsi:nil="true"/>
  </documentManagement>
</p:properties>
</file>

<file path=customXml/itemProps1.xml><?xml version="1.0" encoding="utf-8"?>
<ds:datastoreItem xmlns:ds="http://schemas.openxmlformats.org/officeDocument/2006/customXml" ds:itemID="{030B2847-0918-4705-9051-99D700A02697}"/>
</file>

<file path=customXml/itemProps2.xml><?xml version="1.0" encoding="utf-8"?>
<ds:datastoreItem xmlns:ds="http://schemas.openxmlformats.org/officeDocument/2006/customXml" ds:itemID="{F2869055-AAFA-4238-B362-8B6F2EB4F32C}"/>
</file>

<file path=customXml/itemProps3.xml><?xml version="1.0" encoding="utf-8"?>
<ds:datastoreItem xmlns:ds="http://schemas.openxmlformats.org/officeDocument/2006/customXml" ds:itemID="{135CF771-871F-4083-9ED6-09ED5D748F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QI 2020 DOA</vt:lpstr>
      <vt:lpstr>UM 2020 DOA</vt:lpstr>
      <vt:lpstr>CM 2020 DOA </vt:lpstr>
      <vt:lpstr>'CM 2020 DOA '!Print_Area</vt:lpstr>
      <vt:lpstr>'QI 2020 DOA'!Print_Area</vt:lpstr>
      <vt:lpstr>'UM 2020 DOA'!Print_Area</vt:lpstr>
      <vt:lpstr>'CM 2020 DOA '!yesno</vt:lpstr>
      <vt:lpstr>'QI 2020 DOA'!yesno</vt:lpstr>
      <vt:lpstr>'UM 2020 DOA'!yesno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Jessica Gonzalez</cp:lastModifiedBy>
  <cp:lastPrinted>2020-04-07T23:00:06Z</cp:lastPrinted>
  <dcterms:created xsi:type="dcterms:W3CDTF">2012-06-03T15:08:21Z</dcterms:created>
  <dcterms:modified xsi:type="dcterms:W3CDTF">2020-06-18T18:55:18Z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0x0101006A9279E2201E3E498517836E9D64AA54</vt:lpwstr>
  </property>
</Properties>
</file>