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9293\Desktop\"/>
    </mc:Choice>
  </mc:AlternateContent>
  <xr:revisionPtr revIDLastSave="0" documentId="8_{2B23C9A4-EE1D-49BF-AAE2-D04205243169}" xr6:coauthVersionLast="44" xr6:coauthVersionMax="44" xr10:uidLastSave="{00000000-0000-0000-0000-000000000000}"/>
  <bookViews>
    <workbookView xWindow="-120" yWindow="-120" windowWidth="29040" windowHeight="17640" xr2:uid="{1B996402-6A66-4017-A25E-92B925348342}"/>
  </bookViews>
  <sheets>
    <sheet name="HIPAA SECURITY RULE" sheetId="3" r:id="rId1"/>
  </sheets>
  <externalReferences>
    <externalReference r:id="rId2"/>
    <externalReference r:id="rId3"/>
    <externalReference r:id="rId4"/>
    <externalReference r:id="rId5"/>
  </externalReferences>
  <definedNames>
    <definedName name="DOAA">'[1]Element I -VII'!$D$100</definedName>
    <definedName name="Element_I_Ttl">'[2]CPE Element I -VII'!$D$34</definedName>
    <definedName name="Element_II_Ttl">'[2]CPE Element I -VII'!$D$56</definedName>
    <definedName name="Element_III_Ttl">'[2]CPE Element I -VII'!$D$74</definedName>
    <definedName name="Element_IV_Ttl">'[2]CPE Element I -VII'!$D$96</definedName>
    <definedName name="Element_V_Ttl">'[2]CPE Element I -VII'!$D$111</definedName>
    <definedName name="Element_VI_Ttl">'[2]CPE Element I -VII'!$D$137</definedName>
    <definedName name="Element_VII_Ttl">'[2]CPE Element I -VII'!$D$156</definedName>
    <definedName name="ElementIIITotal">'[3]CPE Element I-VII'!$D$87</definedName>
    <definedName name="ElementIITotal">'[3]CPE Element I-VII'!$D$62</definedName>
    <definedName name="ElementITotal">'[3]CPE Element I-VII'!$D$37</definedName>
    <definedName name="ElementIVTotal">'[3]CPE Element I-VII'!$D$109</definedName>
    <definedName name="ElementVIITotal">'[3]CPE Element I-VII'!$D$173</definedName>
    <definedName name="ElementVITotal">'[3]CPE Element I-VII'!$D$154</definedName>
    <definedName name="ElementVTotal">'[3]CPE Element I-VII'!$D$125</definedName>
    <definedName name="GrandTtl">#REF!</definedName>
    <definedName name="GranTotal">[3]Totals!$E$40</definedName>
    <definedName name="GTtlCompl">[3]Totals!$I$40</definedName>
    <definedName name="GTtlNA">#REF!</definedName>
    <definedName name="GTtlNonCompl">#REF!</definedName>
    <definedName name="GTtlPartCompl">[3]Totals!$H$40</definedName>
    <definedName name="GTtlPartllyC">#REF!</definedName>
    <definedName name="HP_Ttl">'[2]HIPAA PRIVACY RULE'!$D$129</definedName>
    <definedName name="HPTSec">'[3]HIPAA Privacy '!$D$49</definedName>
    <definedName name="HPTtl">'[3]HIPAA Privacy '!$D$134</definedName>
    <definedName name="HPTtlSec_A">'[2]HIPAA PRIVACY RULE'!$D$28</definedName>
    <definedName name="HPTtlSec_B">'[2]HIPAA PRIVACY RULE'!$D$41</definedName>
    <definedName name="HPTtlSec_C">'[2]HIPAA PRIVACY RULE'!$D$51</definedName>
    <definedName name="HPTtlSec_D">'[2]HIPAA PRIVACY RULE'!$D$68</definedName>
    <definedName name="HPTtlSec_E">'[2]HIPAA PRIVACY RULE'!$D$78</definedName>
    <definedName name="HPTtlSec_F">'[2]HIPAA PRIVACY RULE'!$D$97</definedName>
    <definedName name="HPTtlSec_G">'[2]HIPAA PRIVACY RULE'!$D$110</definedName>
    <definedName name="HPTtlSec_H">'[2]HIPAA PRIVACY RULE'!$D$125</definedName>
    <definedName name="HPTtlSecA">'[3]HIPAA Privacy '!$D$25</definedName>
    <definedName name="HPTtlSecB">'[3]HIPAA Privacy '!$D$37</definedName>
    <definedName name="HPTtlSecC">'[3]HIPAA Privacy '!$D$49</definedName>
    <definedName name="HPTtlSecD">'[3]HIPAA Privacy '!$D$65</definedName>
    <definedName name="HPTtlSecE">'[3]HIPAA Privacy '!$D$75</definedName>
    <definedName name="HPTtlSecF">'[3]HIPAA Privacy '!$D$99</definedName>
    <definedName name="HPTtlSecG">'[3]HIPAA Privacy '!$D$112</definedName>
    <definedName name="HPTtlSecH">'[3]HIPAA Privacy '!$D$130</definedName>
    <definedName name="HS_Ttl" localSheetId="0">'HIPAA SECURITY RULE'!$D$126</definedName>
    <definedName name="HS_Ttl">#REF!</definedName>
    <definedName name="HSTtl">'[3]HIPAA Security'!$D$128</definedName>
    <definedName name="HSTtlSecc_A" localSheetId="0">'HIPAA SECURITY RULE'!$D$36</definedName>
    <definedName name="HSTtlSecc_A">#REF!</definedName>
    <definedName name="HSTtlSecc_B" localSheetId="0">'HIPAA SECURITY RULE'!$D$62</definedName>
    <definedName name="HSTtlSecc_B">#REF!</definedName>
    <definedName name="HSTtlSecc_C" localSheetId="0">'HIPAA SECURITY RULE'!$D$122</definedName>
    <definedName name="HSTtlSecc_C">#REF!</definedName>
    <definedName name="HSTtlSeccA">'[3]HIPAA Security'!$D$37</definedName>
    <definedName name="HSTtlSeccB">'[3]HIPAA Security'!$D$63</definedName>
    <definedName name="HSTtlSeccC">'[3]HIPAA Security'!$D$124</definedName>
    <definedName name="NewSheet">'[3]HIPAA Privacy '!$D$75</definedName>
    <definedName name="NewSheet10">[3]Totals!$J$8</definedName>
    <definedName name="NewSheet11">[3]Totals!$E$21</definedName>
    <definedName name="NewSheet2">'[3]HIPAA Privacy '!$D$99</definedName>
    <definedName name="NewSheet3">'[3]HIPAA Privacy '!$D$112</definedName>
    <definedName name="NewSheet4">'[3]HIPAA Privacy '!$D$130</definedName>
    <definedName name="NewSheet5">'[3]HIPAA Security'!$D$128</definedName>
    <definedName name="Newsheet6">'[3]HIPAA Security'!$D$37</definedName>
    <definedName name="NewSheet8">'[3]HIPAA Security'!$D$63</definedName>
    <definedName name="NewSheet9">'[3]HIPAA Security'!$D$124</definedName>
    <definedName name="_xlnm.Print_Area" localSheetId="0">'HIPAA SECURITY RULE'!$C$11:$I$128</definedName>
    <definedName name="_xlnm.Print_Titles" localSheetId="0">'HIPAA SECURITY RULE'!$1:$11</definedName>
    <definedName name="Score">[3]Totals!$J$8</definedName>
    <definedName name="sdcscsdcsd">'[3]HIPAA Privacy '!$D$65</definedName>
    <definedName name="Subtotal_1PpcComp">#REF!</definedName>
    <definedName name="Subtotal_2PpcComp">#REF!</definedName>
    <definedName name="Subtotal_3PpcComp">#REF!</definedName>
    <definedName name="Subtotal1">[3]Totals!$E$21</definedName>
    <definedName name="Subtotal1Comp">[3]Totals!$I$21</definedName>
    <definedName name="Subtotal1NA">[3]Totals!$J$21</definedName>
    <definedName name="Subtotal1NonComp">[3]Totals!$G$21</definedName>
    <definedName name="Subtotal1PartComp">[3]Totals!$H$21</definedName>
    <definedName name="Subtotal1PpcComp">[3]Totals!$K$21</definedName>
    <definedName name="Subtotal2">[3]Totals!$E$32</definedName>
    <definedName name="Subtotal2Comp">[3]Totals!$I$32</definedName>
    <definedName name="Subtotal2NA">[3]Totals!$J$21</definedName>
    <definedName name="Subtotal2NonComp">[3]Totals!$G$32</definedName>
    <definedName name="Subtotal2PartComp">[3]Totals!$H$32</definedName>
    <definedName name="Subtotal2PpcComp">[3]Totals!$K$32</definedName>
    <definedName name="Subtotal3">[3]Totals!$E$38</definedName>
    <definedName name="Subtotal3Comp">[3]Totals!$I$38</definedName>
    <definedName name="Subtotal3NA">[3]Totals!$J$38</definedName>
    <definedName name="Subtotal3NonComp">[3]Totals!$G$38</definedName>
    <definedName name="Subtotal3PartComp">[3]Totals!$H$38</definedName>
    <definedName name="Subtotal3PpcComp">[4]Totals!$K$38</definedName>
    <definedName name="SubTtl_1">#REF!</definedName>
    <definedName name="SubTtl_1_Comp">#REF!</definedName>
    <definedName name="SubTtl_1_NA">#REF!</definedName>
    <definedName name="SubTtl_1_NonC">#REF!</definedName>
    <definedName name="SubTtl_1_PartllyC">#REF!</definedName>
    <definedName name="SubTtl_2">#REF!</definedName>
    <definedName name="SubTtl_2_Comp">#REF!</definedName>
    <definedName name="SubTtl_2_NA">#REF!</definedName>
    <definedName name="SubTtl_2_NonC">#REF!</definedName>
    <definedName name="SubTtl_2_PartllyC">#REF!</definedName>
    <definedName name="SubTtl_3">#REF!</definedName>
    <definedName name="SubTtl_3_Comp">#REF!</definedName>
    <definedName name="SubTtl_3_NA">#REF!</definedName>
    <definedName name="SubTtl_3_NonC">#REF!</definedName>
    <definedName name="SubTtl_3_PartllyC">#REF!</definedName>
    <definedName name="Total_Rmnts">'[2]CPE Element I -VII'!$D$160</definedName>
    <definedName name="TotalRequirements">'[3]CPE Element I-VII'!$D$177</definedName>
    <definedName name="Totals">'[1]Element I -VII'!$D$63</definedName>
    <definedName name="Value_Compl">#REF!</definedName>
    <definedName name="Value_Part_Comp">#REF!</definedName>
    <definedName name="ValueCompl">[4]Totals!$I$13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7" i="3" l="1"/>
  <c r="D128" i="3" s="1"/>
  <c r="G123" i="3"/>
  <c r="G124" i="3" s="1"/>
  <c r="F123" i="3"/>
  <c r="F124" i="3" s="1"/>
  <c r="E123" i="3"/>
  <c r="E127" i="3" s="1"/>
  <c r="E128" i="3" s="1"/>
  <c r="D123" i="3"/>
  <c r="D124" i="3" s="1"/>
  <c r="D122" i="3"/>
  <c r="G63" i="3"/>
  <c r="G64" i="3" s="1"/>
  <c r="F63" i="3"/>
  <c r="F127" i="3" s="1"/>
  <c r="F128" i="3" s="1"/>
  <c r="E63" i="3"/>
  <c r="E64" i="3" s="1"/>
  <c r="D63" i="3"/>
  <c r="D64" i="3" s="1"/>
  <c r="D62" i="3"/>
  <c r="G37" i="3"/>
  <c r="G127" i="3" s="1"/>
  <c r="F37" i="3"/>
  <c r="F38" i="3" s="1"/>
  <c r="E37" i="3"/>
  <c r="E38" i="3" s="1"/>
  <c r="D37" i="3"/>
  <c r="D38" i="3" s="1"/>
  <c r="D36" i="3"/>
  <c r="D126" i="3" s="1"/>
  <c r="G128" i="3" l="1"/>
  <c r="G38" i="3"/>
  <c r="F64" i="3"/>
  <c r="E124" i="3"/>
</calcChain>
</file>

<file path=xl/sharedStrings.xml><?xml version="1.0" encoding="utf-8"?>
<sst xmlns="http://schemas.openxmlformats.org/spreadsheetml/2006/main" count="139" uniqueCount="92">
  <si>
    <t>HIPAA SECURITY RULE</t>
  </si>
  <si>
    <t>(45 CFR Part 160 and Subparts A &amp; C of Part 164)</t>
  </si>
  <si>
    <t>Medical Management System(s):___________________________________________________</t>
  </si>
  <si>
    <r>
      <t>Scoring Key</t>
    </r>
    <r>
      <rPr>
        <b/>
        <sz val="8"/>
        <color theme="1"/>
        <rFont val="Tahoma"/>
        <family val="2"/>
      </rPr>
      <t>:</t>
    </r>
    <r>
      <rPr>
        <sz val="8"/>
        <color theme="1"/>
        <rFont val="Tahoma"/>
        <family val="2"/>
      </rPr>
      <t xml:space="preserve"> 0 = non-compliant; 1 = partially compliant; 2 = fully compliant; N/A = not applicable</t>
    </r>
  </si>
  <si>
    <r>
      <t>Instructions</t>
    </r>
    <r>
      <rPr>
        <b/>
        <sz val="8"/>
        <rFont val="Tahoma"/>
        <family val="2"/>
      </rPr>
      <t>:</t>
    </r>
    <r>
      <rPr>
        <sz val="8"/>
        <rFont val="Tahoma"/>
        <family val="2"/>
      </rPr>
      <t xml:space="preserve"> Review each of the requirements below and enter an "X" in the appropriate column for level of compliance. Enter comments to explain areas of non-compliance and actions planned/taken to address the deficiency with expected date of completion.  Please indicate page number and section number for any supporting documentation in the provided Supporting Documentation Column.</t>
    </r>
  </si>
  <si>
    <t>A. Administrative Safeguards (45 CFR § 164.308)</t>
  </si>
  <si>
    <t xml:space="preserve">A.  Security Awareness and Training </t>
  </si>
  <si>
    <t>N/A</t>
  </si>
  <si>
    <t>Supporting Documentation
(Include page and section numbers where applicable)</t>
  </si>
  <si>
    <t>Comment/Guidance</t>
  </si>
  <si>
    <t>The delegate:</t>
  </si>
  <si>
    <t>1. Has policies and procedures that require the implementation of security reminders (e.g., notices in printed or electronic form, monthly meetings, posted reminders, agenda items on monthly meetings, etc.).</t>
  </si>
  <si>
    <t>2. Has policies and procedures related to the Protection from Malicious Software that address:</t>
  </si>
  <si>
    <r>
      <t>a.</t>
    </r>
    <r>
      <rPr>
        <sz val="7"/>
        <color theme="1"/>
        <rFont val="Times New Roman"/>
        <family val="1"/>
      </rPr>
      <t xml:space="preserve">     </t>
    </r>
    <r>
      <rPr>
        <sz val="10"/>
        <color theme="1"/>
        <rFont val="Arial"/>
        <family val="2"/>
      </rPr>
      <t>guarding against, detecting, and reporting malicious software</t>
    </r>
    <r>
      <rPr>
        <sz val="10"/>
        <color theme="1"/>
        <rFont val="Tahoma"/>
        <family val="2"/>
      </rPr>
      <t>;</t>
    </r>
  </si>
  <si>
    <r>
      <t>b.</t>
    </r>
    <r>
      <rPr>
        <sz val="7"/>
        <color theme="1"/>
        <rFont val="Times New Roman"/>
        <family val="1"/>
      </rPr>
      <t xml:space="preserve">     </t>
    </r>
    <r>
      <rPr>
        <sz val="10"/>
        <color theme="1"/>
        <rFont val="Arial"/>
        <family val="2"/>
      </rPr>
      <t>computer systems (desktop computer, laptop, tablet device, smart phones) used to access, store and/or transmit ePHI have anti-malware software installed and up to date.</t>
    </r>
  </si>
  <si>
    <r>
      <t>3. Has policies and procedures related to log-in monitoring. P</t>
    </r>
    <r>
      <rPr>
        <sz val="10"/>
        <color theme="1"/>
        <rFont val="Arial"/>
        <family val="2"/>
      </rPr>
      <t>rocedures must address monitoring log-in attempts and reporting discrepancies.</t>
    </r>
  </si>
  <si>
    <r>
      <t>4.</t>
    </r>
    <r>
      <rPr>
        <sz val="7"/>
        <color theme="1"/>
        <rFont val="Times New Roman"/>
        <family val="1"/>
      </rPr>
      <t>    </t>
    </r>
    <r>
      <rPr>
        <sz val="10"/>
        <color theme="1"/>
        <rFont val="Tahoma"/>
        <family val="2"/>
      </rPr>
      <t>Has policies and procedure related to password management.  Proced</t>
    </r>
    <r>
      <rPr>
        <sz val="10"/>
        <color theme="1"/>
        <rFont val="Arial"/>
        <family val="2"/>
      </rPr>
      <t>ures must address creating, changing, and safeguarding passwords (i.e., complex password requirements).</t>
    </r>
  </si>
  <si>
    <t>5. Enforces their password management policy.</t>
  </si>
  <si>
    <t xml:space="preserve">Provide documentation or screenshots showing policy is enforced through system administration management interface \ console. Alternatively, system(s) walkthrough will be scheduled.  </t>
  </si>
  <si>
    <t>COMMENTS:</t>
  </si>
  <si>
    <t xml:space="preserve">B.  Contingency Plan </t>
  </si>
  <si>
    <r>
      <t>Delegate maintains policies and procedures for responding to an emergency or other occurrence (for example, fire, vandalism, system failure, and natural disaster) that damages systems that contain ePHI</t>
    </r>
    <r>
      <rPr>
        <sz val="10"/>
        <color theme="1"/>
        <rFont val="Tahoma"/>
        <family val="2"/>
      </rPr>
      <t>. The delegate maintains established process for the following:</t>
    </r>
  </si>
  <si>
    <r>
      <t>1.</t>
    </r>
    <r>
      <rPr>
        <sz val="7"/>
        <color theme="1"/>
        <rFont val="Times New Roman"/>
        <family val="1"/>
      </rPr>
      <t xml:space="preserve">     </t>
    </r>
    <r>
      <rPr>
        <i/>
        <sz val="10"/>
        <color theme="1"/>
        <rFont val="Arial"/>
        <family val="2"/>
      </rPr>
      <t>Data backup plan</t>
    </r>
  </si>
  <si>
    <r>
      <t>2.</t>
    </r>
    <r>
      <rPr>
        <sz val="7"/>
        <color theme="1"/>
        <rFont val="Times New Roman"/>
        <family val="1"/>
      </rPr>
      <t xml:space="preserve">     </t>
    </r>
    <r>
      <rPr>
        <i/>
        <sz val="10"/>
        <color theme="1"/>
        <rFont val="Arial"/>
        <family val="2"/>
      </rPr>
      <t>Disaster recovery plan</t>
    </r>
  </si>
  <si>
    <r>
      <t>3.</t>
    </r>
    <r>
      <rPr>
        <sz val="7"/>
        <color theme="1"/>
        <rFont val="Times New Roman"/>
        <family val="1"/>
      </rPr>
      <t xml:space="preserve">     </t>
    </r>
    <r>
      <rPr>
        <i/>
        <sz val="10"/>
        <color theme="1"/>
        <rFont val="Arial"/>
        <family val="2"/>
      </rPr>
      <t>Emergency mode operation plan</t>
    </r>
  </si>
  <si>
    <r>
      <t>4.</t>
    </r>
    <r>
      <rPr>
        <sz val="7"/>
        <color theme="1"/>
        <rFont val="Times New Roman"/>
        <family val="1"/>
      </rPr>
      <t xml:space="preserve">     </t>
    </r>
    <r>
      <rPr>
        <i/>
        <sz val="10"/>
        <color theme="1"/>
        <rFont val="Arial"/>
        <family val="2"/>
      </rPr>
      <t>Testing and revision procedures</t>
    </r>
  </si>
  <si>
    <r>
      <t>5.</t>
    </r>
    <r>
      <rPr>
        <sz val="7"/>
        <color theme="1"/>
        <rFont val="Times New Roman"/>
        <family val="1"/>
      </rPr>
      <t xml:space="preserve">     </t>
    </r>
    <r>
      <rPr>
        <i/>
        <sz val="10"/>
        <color theme="1"/>
        <rFont val="Arial"/>
        <family val="2"/>
      </rPr>
      <t>Applications and data criticality analysis</t>
    </r>
  </si>
  <si>
    <t>Total Requirements Section A</t>
  </si>
  <si>
    <t>Requirement Met</t>
  </si>
  <si>
    <t>Average</t>
  </si>
  <si>
    <t>B. Physical Safeguards (45 CFR § 164.310)</t>
  </si>
  <si>
    <t xml:space="preserve">A.  Facility Access Controls </t>
  </si>
  <si>
    <r>
      <t>Has policies and procedures to limit physical access to its electronic information systems and the facility or facilities in which they are housed, while ensuring that properly authorized access is allowed</t>
    </r>
    <r>
      <rPr>
        <sz val="10"/>
        <color theme="1"/>
        <rFont val="Tahoma"/>
        <family val="2"/>
      </rPr>
      <t>. The delegate:</t>
    </r>
  </si>
  <si>
    <r>
      <t>1.</t>
    </r>
    <r>
      <rPr>
        <sz val="7"/>
        <color theme="1"/>
        <rFont val="Times New Roman"/>
        <family val="1"/>
      </rPr>
      <t xml:space="preserve">     </t>
    </r>
    <r>
      <rPr>
        <i/>
        <sz val="10"/>
        <color theme="1"/>
        <rFont val="Arial"/>
        <family val="2"/>
      </rPr>
      <t>Facility security plan:</t>
    </r>
    <r>
      <rPr>
        <sz val="10"/>
        <color theme="1"/>
        <rFont val="Arial"/>
        <family val="2"/>
      </rPr>
      <t xml:space="preserve"> has policies and procedures to safeguard the facility and the equipment therein from unauthorized physical access, tampering, and theft.</t>
    </r>
  </si>
  <si>
    <r>
      <t>2.</t>
    </r>
    <r>
      <rPr>
        <sz val="7"/>
        <color theme="1"/>
        <rFont val="Times New Roman"/>
        <family val="1"/>
      </rPr>
      <t xml:space="preserve">     </t>
    </r>
    <r>
      <rPr>
        <i/>
        <sz val="10"/>
        <color theme="1"/>
        <rFont val="Arial"/>
        <family val="2"/>
      </rPr>
      <t xml:space="preserve">Access control and validation procedures: </t>
    </r>
    <r>
      <rPr>
        <sz val="10"/>
        <color theme="1"/>
        <rFont val="Arial"/>
        <family val="2"/>
      </rPr>
      <t xml:space="preserve">has procedures to control and validate a person's access to facilities based on their role or function, including visitors. </t>
    </r>
    <r>
      <rPr>
        <sz val="8"/>
        <color theme="1"/>
        <rFont val="Times New Roman"/>
        <family val="1"/>
      </rPr>
      <t> </t>
    </r>
  </si>
  <si>
    <r>
      <t>3.</t>
    </r>
    <r>
      <rPr>
        <sz val="7"/>
        <color theme="1"/>
        <rFont val="Times New Roman"/>
        <family val="1"/>
      </rPr>
      <t xml:space="preserve">     </t>
    </r>
    <r>
      <rPr>
        <i/>
        <sz val="10"/>
        <color theme="1"/>
        <rFont val="Arial"/>
        <family val="2"/>
      </rPr>
      <t>Maintenance records:</t>
    </r>
    <r>
      <rPr>
        <sz val="10"/>
        <color theme="1"/>
        <rFont val="Arial"/>
        <family val="2"/>
      </rPr>
      <t xml:space="preserve"> has policies and procedures to document repairs and modifications to the physical components of a facility which are related to security (for example, hardware, walls, doors, and locks).</t>
    </r>
  </si>
  <si>
    <t xml:space="preserve">COMMENTS: </t>
  </si>
  <si>
    <t>B. Device and Media Controls</t>
  </si>
  <si>
    <t xml:space="preserve">Implement policies and procedures that govern the receipt and removal of hardware and electronic media that contain ePHI into and out of a facility, and the movement of these items within the facility. </t>
  </si>
  <si>
    <r>
      <t>1.</t>
    </r>
    <r>
      <rPr>
        <sz val="7"/>
        <color theme="1"/>
        <rFont val="Times New Roman"/>
        <family val="1"/>
      </rPr>
      <t xml:space="preserve">     </t>
    </r>
    <r>
      <rPr>
        <i/>
        <sz val="10"/>
        <color theme="1"/>
        <rFont val="Arial"/>
        <family val="2"/>
      </rPr>
      <t>Disposal:</t>
    </r>
    <r>
      <rPr>
        <sz val="10"/>
        <color theme="1"/>
        <rFont val="Arial"/>
        <family val="2"/>
      </rPr>
      <t xml:space="preserve"> </t>
    </r>
  </si>
  <si>
    <r>
      <t>a.</t>
    </r>
    <r>
      <rPr>
        <sz val="7"/>
        <color theme="1"/>
        <rFont val="Times New Roman"/>
        <family val="1"/>
      </rPr>
      <t xml:space="preserve">     </t>
    </r>
    <r>
      <rPr>
        <sz val="10"/>
        <color theme="1"/>
        <rFont val="Arial"/>
        <family val="2"/>
      </rPr>
      <t>has policies and procedures to address the final disposition of ePHI, and/or the hardware or electronic media on which it is sto</t>
    </r>
    <r>
      <rPr>
        <sz val="10"/>
        <rFont val="Arial"/>
        <family val="2"/>
      </rPr>
      <t xml:space="preserve">red. </t>
    </r>
  </si>
  <si>
    <r>
      <t>b.</t>
    </r>
    <r>
      <rPr>
        <sz val="7"/>
        <color theme="1"/>
        <rFont val="Times New Roman"/>
        <family val="1"/>
      </rPr>
      <t xml:space="preserve">    </t>
    </r>
    <r>
      <rPr>
        <sz val="10"/>
        <color theme="1"/>
        <rFont val="Arial"/>
        <family val="2"/>
      </rPr>
      <t>computer systems (desktop computer, laptop, tablet device, smart phones) used to store ePHI that do not use whole disk encryption must have the hard drives “wiped” before being donated, thrown away or otherwise discarded.</t>
    </r>
  </si>
  <si>
    <r>
      <t>2.</t>
    </r>
    <r>
      <rPr>
        <sz val="7"/>
        <color theme="1"/>
        <rFont val="Times New Roman"/>
        <family val="1"/>
      </rPr>
      <t xml:space="preserve">     </t>
    </r>
    <r>
      <rPr>
        <i/>
        <sz val="10"/>
        <color theme="1"/>
        <rFont val="Arial"/>
        <family val="2"/>
      </rPr>
      <t>Media re-use:</t>
    </r>
    <r>
      <rPr>
        <sz val="10"/>
        <color theme="1"/>
        <rFont val="Arial"/>
        <family val="2"/>
      </rPr>
      <t xml:space="preserve"> has procedures for removal of ePHI from electronic media before the media are made available for re-use.</t>
    </r>
  </si>
  <si>
    <r>
      <t>3.</t>
    </r>
    <r>
      <rPr>
        <sz val="7"/>
        <color theme="1"/>
        <rFont val="Times New Roman"/>
        <family val="1"/>
      </rPr>
      <t xml:space="preserve">     </t>
    </r>
    <r>
      <rPr>
        <i/>
        <sz val="10"/>
        <color theme="1"/>
        <rFont val="Arial"/>
        <family val="2"/>
      </rPr>
      <t>Accountability:</t>
    </r>
    <r>
      <rPr>
        <sz val="10"/>
        <color theme="1"/>
        <rFont val="Arial"/>
        <family val="2"/>
      </rPr>
      <t xml:space="preserve"> maintains a record of the movements of hardware and electronic media and any person responsible therefore.</t>
    </r>
  </si>
  <si>
    <r>
      <t>4.</t>
    </r>
    <r>
      <rPr>
        <sz val="7"/>
        <color theme="1"/>
        <rFont val="Times New Roman"/>
        <family val="1"/>
      </rPr>
      <t xml:space="preserve">     </t>
    </r>
    <r>
      <rPr>
        <i/>
        <sz val="10"/>
        <color theme="1"/>
        <rFont val="Arial"/>
        <family val="2"/>
      </rPr>
      <t xml:space="preserve">Data backup and storage: </t>
    </r>
    <r>
      <rPr>
        <sz val="10"/>
        <color theme="1"/>
        <rFont val="Arial"/>
        <family val="2"/>
      </rPr>
      <t>creates a retrievable, exact copy of ePHI, when needed, before movement of equipment.</t>
    </r>
  </si>
  <si>
    <t>Total Requirements Section B</t>
  </si>
  <si>
    <t>C. Technical Safeguards (45 CFR § 164.312)</t>
  </si>
  <si>
    <r>
      <t>A.</t>
    </r>
    <r>
      <rPr>
        <b/>
        <sz val="7"/>
        <color theme="1"/>
        <rFont val="Times New Roman"/>
        <family val="1"/>
      </rPr>
      <t xml:space="preserve">  </t>
    </r>
    <r>
      <rPr>
        <b/>
        <sz val="10"/>
        <color theme="1"/>
        <rFont val="Tahoma"/>
        <family val="2"/>
      </rPr>
      <t>Access Control</t>
    </r>
  </si>
  <si>
    <t>Has implemented technical policies and procedures for electronic information systems that maintain ePHI to allow access only to those persons or software programs that have been granted access rights. The delegate's has policies that require:</t>
  </si>
  <si>
    <r>
      <t xml:space="preserve">  a.</t>
    </r>
    <r>
      <rPr>
        <sz val="7"/>
        <color theme="1"/>
        <rFont val="Times New Roman"/>
        <family val="1"/>
      </rPr>
      <t xml:space="preserve">     </t>
    </r>
    <r>
      <rPr>
        <i/>
        <sz val="10"/>
        <color theme="1"/>
        <rFont val="Arial"/>
        <family val="2"/>
      </rPr>
      <t xml:space="preserve">Unique user identification: </t>
    </r>
    <r>
      <rPr>
        <sz val="10"/>
        <color theme="1"/>
        <rFont val="Arial"/>
        <family val="2"/>
      </rPr>
      <t>assigns a unique name and/or number for   identifying and tracking user identity.</t>
    </r>
  </si>
  <si>
    <r>
      <t xml:space="preserve">    b.</t>
    </r>
    <r>
      <rPr>
        <sz val="7"/>
        <color theme="1"/>
        <rFont val="Times New Roman"/>
        <family val="1"/>
      </rPr>
      <t xml:space="preserve">     </t>
    </r>
    <r>
      <rPr>
        <i/>
        <sz val="10"/>
        <color theme="1"/>
        <rFont val="Arial"/>
        <family val="2"/>
      </rPr>
      <t>Automatic logoff</t>
    </r>
    <r>
      <rPr>
        <sz val="10"/>
        <color theme="1"/>
        <rFont val="Arial"/>
        <family val="2"/>
      </rPr>
      <t>: has electronic procedures that terminate an electronic session after a predetermined time of inactivity.</t>
    </r>
  </si>
  <si>
    <t xml:space="preserve">   c. The delegate maintains evidence that an authorization process is in   place for the granting of access to PHI to workforce members.</t>
  </si>
  <si>
    <t xml:space="preserve">   d. A process for limiting administrator access.</t>
  </si>
  <si>
    <t xml:space="preserve">Has implemented the following controls for its existing electronic health record (EHR): </t>
  </si>
  <si>
    <t xml:space="preserve">            a. Role based access;</t>
  </si>
  <si>
    <t xml:space="preserve">A system(s) walkthrough will be scheduled. </t>
  </si>
  <si>
    <t xml:space="preserve">            b. Unique user IDs;</t>
  </si>
  <si>
    <t>Has implemented controls to ensure electronic PHI (ePHI) stored on laptops and removable storage devices (e.g. externally connected USB, Fire wire, eSATA hard drives, USB thumb or flash drives, recordable CD/DVDs, etc.) is encrypted.</t>
  </si>
  <si>
    <t xml:space="preserve">Screen shots of management console or screenshots of encryption application installed on, at a minimum, on laptops, and removable drives. </t>
  </si>
  <si>
    <t>B. Audit Controls</t>
  </si>
  <si>
    <r>
      <t>1.</t>
    </r>
    <r>
      <rPr>
        <sz val="7"/>
        <rFont val="Times New Roman"/>
        <family val="1"/>
      </rPr>
      <t xml:space="preserve">     </t>
    </r>
    <r>
      <rPr>
        <sz val="10"/>
        <rFont val="Arial"/>
        <family val="2"/>
      </rPr>
      <t>Maintains procedures which indicate the implementation of hardware, software, and/or procedural mechanisms that record and examine activity in information systems that contain or use ePHI; includes security event monitoring.</t>
    </r>
  </si>
  <si>
    <t xml:space="preserve">2. User Access to system is logged by user id, IP address, date and time.  </t>
  </si>
  <si>
    <t xml:space="preserve">System walkthrough will be performed on the day of the on-site audit. </t>
  </si>
  <si>
    <t xml:space="preserve">3. Changes to member records are logged and include the author of the changes as well as the change that was made. </t>
  </si>
  <si>
    <t xml:space="preserve">4. Audit Logs are retained for 10 years. </t>
  </si>
  <si>
    <r>
      <t xml:space="preserve">5. </t>
    </r>
    <r>
      <rPr>
        <i/>
        <sz val="10"/>
        <rFont val="Tahoma"/>
        <family val="2"/>
      </rPr>
      <t xml:space="preserve">System Security Review: </t>
    </r>
    <r>
      <rPr>
        <sz val="10"/>
        <rFont val="Tahoma"/>
        <family val="2"/>
      </rPr>
      <t>All systems process and/or storing IEHP PHI must have at least an annual system security review. Reviews must include administrative and technical vulnerability scanning tools.</t>
    </r>
  </si>
  <si>
    <r>
      <t xml:space="preserve">6. </t>
    </r>
    <r>
      <rPr>
        <i/>
        <sz val="10"/>
        <rFont val="Tahoma"/>
        <family val="2"/>
      </rPr>
      <t xml:space="preserve">Log Reviews: </t>
    </r>
    <r>
      <rPr>
        <sz val="10"/>
        <rFont val="Tahoma"/>
        <family val="2"/>
      </rPr>
      <t xml:space="preserve">All systems processing and/or storing IEHP PHI must have a routine procedure in place to review system logs for unauthorized access. </t>
    </r>
  </si>
  <si>
    <r>
      <t xml:space="preserve">7. </t>
    </r>
    <r>
      <rPr>
        <i/>
        <sz val="10"/>
        <rFont val="Tahoma"/>
        <family val="2"/>
      </rPr>
      <t xml:space="preserve">Change Control: </t>
    </r>
    <r>
      <rPr>
        <sz val="10"/>
        <rFont val="Tahoma"/>
        <family val="2"/>
      </rPr>
      <t>All systems processing and/or storing IEHP PHI must have a documented change control procedure that ensures separation of duties and protects the confidentiality, integrity and availability of data.</t>
    </r>
  </si>
  <si>
    <t xml:space="preserve">C.  Integrity </t>
  </si>
  <si>
    <r>
      <t>Implement policies and procedures to protect ePHI from improper alteration or destruction</t>
    </r>
    <r>
      <rPr>
        <sz val="10"/>
        <color theme="1"/>
        <rFont val="Tahoma"/>
        <family val="2"/>
      </rPr>
      <t>. The delegate:</t>
    </r>
  </si>
  <si>
    <r>
      <t>1.</t>
    </r>
    <r>
      <rPr>
        <sz val="7"/>
        <color theme="1"/>
        <rFont val="Times New Roman"/>
        <family val="1"/>
      </rPr>
      <t xml:space="preserve">     </t>
    </r>
    <r>
      <rPr>
        <i/>
        <sz val="10"/>
        <color theme="1"/>
        <rFont val="Arial"/>
        <family val="2"/>
      </rPr>
      <t xml:space="preserve">Mechanism to authenticate ePHI: </t>
    </r>
    <r>
      <rPr>
        <sz val="10"/>
        <color theme="1"/>
        <rFont val="Arial"/>
        <family val="2"/>
      </rPr>
      <t>has electronic mechanisms to corroborate that ePHI has not been altered or destroyed in an unauthorized manner.</t>
    </r>
  </si>
  <si>
    <r>
      <t xml:space="preserve">2.  </t>
    </r>
    <r>
      <rPr>
        <i/>
        <sz val="10"/>
        <rFont val="Tahoma"/>
        <family val="2"/>
      </rPr>
      <t xml:space="preserve">Anti-virus software: </t>
    </r>
    <r>
      <rPr>
        <sz val="10"/>
        <rFont val="Tahoma"/>
        <family val="2"/>
      </rPr>
      <t>All workstations, laptops and other systems that process and/or store IEHP PHI must have a commercial third-part anti-virus software solution.</t>
    </r>
  </si>
  <si>
    <t xml:space="preserve">Provide screen shots of management console or screenshots of software installed on the laptops, workstations, and other systems).  Alternatively, a system(s) walkthrough can be scheduled. </t>
  </si>
  <si>
    <r>
      <t xml:space="preserve">3. </t>
    </r>
    <r>
      <rPr>
        <i/>
        <sz val="10"/>
        <rFont val="Tahoma"/>
        <family val="2"/>
      </rPr>
      <t xml:space="preserve">Patch Management: </t>
    </r>
    <r>
      <rPr>
        <sz val="10"/>
        <rFont val="Tahoma"/>
        <family val="2"/>
      </rPr>
      <t>All workstations, laptops and other systems that process and/or store IEHP data must have security patches applied and up-to-date.</t>
    </r>
  </si>
  <si>
    <t xml:space="preserve">Provide a recent report or screenshots of patch management system console showing current patch status on desktops and servers. Alternatively, a system(s) walkthrough can be scheduled. </t>
  </si>
  <si>
    <t>D. Person or Entity Authentication</t>
  </si>
  <si>
    <t>Maintains policies and procedures to verify that a person or entity seeking access to ePHI is the one claimed.</t>
  </si>
  <si>
    <t>E.  Transmission Security</t>
  </si>
  <si>
    <r>
      <t>Maintains policy and procedures that ensure technical security measures to guard against unauthorized access to ePHI that is being transmitted over an electronic communications network</t>
    </r>
    <r>
      <rPr>
        <sz val="10"/>
        <color theme="1"/>
        <rFont val="Tahoma"/>
        <family val="2"/>
      </rPr>
      <t xml:space="preserve">. Policies and Procedures shall require: </t>
    </r>
  </si>
  <si>
    <r>
      <t>1.</t>
    </r>
    <r>
      <rPr>
        <sz val="7"/>
        <color theme="1"/>
        <rFont val="Times New Roman"/>
        <family val="1"/>
      </rPr>
      <t xml:space="preserve">     </t>
    </r>
    <r>
      <rPr>
        <i/>
        <sz val="10"/>
        <color theme="1"/>
        <rFont val="Arial"/>
        <family val="2"/>
      </rPr>
      <t>Integrity controls</t>
    </r>
    <r>
      <rPr>
        <sz val="10"/>
        <color theme="1"/>
        <rFont val="Arial"/>
        <family val="2"/>
      </rPr>
      <t xml:space="preserve">: </t>
    </r>
  </si>
  <si>
    <t>a. security measures to ensure that electronically transmitted ePHI is not improperly modified without detection until disposed of;</t>
  </si>
  <si>
    <t>b. the application of security to computer operating systems and applications that access, store, and/or transmit ePHI;</t>
  </si>
  <si>
    <t>c. computer systems (desktop computer, laptop, tablet device, smart phones) used to access, store and/or transmit ePHI have a firewall installed and turned on to block unauthorized connections into the computer system from the internet;</t>
  </si>
  <si>
    <r>
      <t xml:space="preserve">d. </t>
    </r>
    <r>
      <rPr>
        <i/>
        <sz val="10"/>
        <rFont val="Arial"/>
        <family val="2"/>
      </rPr>
      <t xml:space="preserve">remote access: </t>
    </r>
    <r>
      <rPr>
        <sz val="10"/>
        <rFont val="Arial"/>
        <family val="2"/>
      </rPr>
      <t>any remote access to IEHP PHI must be executed over an encrypted method using a vendor product specified on CSSI;</t>
    </r>
  </si>
  <si>
    <t>e. remote access must be limited to minimum necessary and least privilege principles.</t>
  </si>
  <si>
    <r>
      <t>2.</t>
    </r>
    <r>
      <rPr>
        <sz val="7"/>
        <rFont val="Times New Roman"/>
        <family val="1"/>
      </rPr>
      <t xml:space="preserve">     </t>
    </r>
    <r>
      <rPr>
        <i/>
        <sz val="10"/>
        <rFont val="Arial"/>
        <family val="2"/>
      </rPr>
      <t xml:space="preserve">Encryption: </t>
    </r>
    <r>
      <rPr>
        <sz val="10"/>
        <rFont val="Arial"/>
        <family val="2"/>
      </rPr>
      <t>has a mechanism to encrypt ePHI whenever deemed appropriate.</t>
    </r>
  </si>
  <si>
    <t xml:space="preserve">3. Transmits all emails that include IEHP PHI via an encrypted method using a solution from a vendor product specified on the CSSI. </t>
  </si>
  <si>
    <t xml:space="preserve">Provide evidence of email encryption capability (send email to DGComplianceAM@iehp.org with the subject line "2019 DO Audit of &lt;insert the name of your organization&gt;" or provide screen shots that demonstrate encryption capability.  Alternatively, a system(s) walkthrough can be scheduled. </t>
  </si>
  <si>
    <t xml:space="preserve"> </t>
  </si>
  <si>
    <t>Total Requirements Section C</t>
  </si>
  <si>
    <t>Total Requirements HIPAA SECURITY RULE</t>
  </si>
  <si>
    <t>Medi-Cal
Delegation Oversight Annual Audit Tool 2020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</si>
</sst>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Tahoma"/>
      <family val="2"/>
    </font>
    <font>
      <b/>
      <u/>
      <sz val="12"/>
      <name val="Tahoma"/>
      <family val="2"/>
    </font>
    <font>
      <b/>
      <sz val="12"/>
      <color theme="1"/>
      <name val="Tahoma"/>
      <family val="2"/>
    </font>
    <font>
      <sz val="10"/>
      <color theme="1"/>
      <name val="Tahoma"/>
      <family val="2"/>
    </font>
    <font>
      <b/>
      <i/>
      <sz val="8"/>
      <color theme="1"/>
      <name val="Tahoma"/>
      <family val="2"/>
    </font>
    <font>
      <b/>
      <sz val="8"/>
      <color theme="1"/>
      <name val="Tahoma"/>
      <family val="2"/>
    </font>
    <font>
      <sz val="8"/>
      <color theme="1"/>
      <name val="Tahoma"/>
      <family val="2"/>
    </font>
    <font>
      <b/>
      <i/>
      <sz val="8"/>
      <name val="Tahoma"/>
      <family val="2"/>
    </font>
    <font>
      <b/>
      <sz val="8"/>
      <name val="Tahoma"/>
      <family val="2"/>
    </font>
    <font>
      <sz val="8"/>
      <name val="Tahoma"/>
      <family val="2"/>
    </font>
    <font>
      <b/>
      <sz val="10"/>
      <color rgb="FFFFFFFF"/>
      <name val="Tahoma"/>
      <family val="2"/>
    </font>
    <font>
      <b/>
      <sz val="10"/>
      <color theme="1"/>
      <name val="Tahoma"/>
      <family val="2"/>
    </font>
    <font>
      <b/>
      <sz val="12"/>
      <color theme="1"/>
      <name val="Segoe UI"/>
      <family val="2"/>
    </font>
    <font>
      <b/>
      <sz val="10"/>
      <color theme="1"/>
      <name val="Segoe UI"/>
      <family val="2"/>
    </font>
    <font>
      <sz val="7"/>
      <color theme="1"/>
      <name val="Times New Roman"/>
      <family val="1"/>
    </font>
    <font>
      <sz val="10"/>
      <color theme="1"/>
      <name val="Arial"/>
      <family val="2"/>
    </font>
    <font>
      <b/>
      <sz val="10"/>
      <color rgb="FFFF0000"/>
      <name val="Tahoma"/>
      <family val="2"/>
    </font>
    <font>
      <i/>
      <sz val="10"/>
      <color theme="1"/>
      <name val="Arial"/>
      <family val="2"/>
    </font>
    <font>
      <sz val="8"/>
      <color theme="1"/>
      <name val="Times New Roman"/>
      <family val="1"/>
    </font>
    <font>
      <sz val="10"/>
      <name val="Arial"/>
      <family val="2"/>
    </font>
    <font>
      <b/>
      <sz val="7"/>
      <color theme="1"/>
      <name val="Times New Roman"/>
      <family val="1"/>
    </font>
    <font>
      <sz val="10"/>
      <name val="Tahoma"/>
      <family val="2"/>
    </font>
    <font>
      <sz val="7"/>
      <name val="Times New Roman"/>
      <family val="1"/>
    </font>
    <font>
      <i/>
      <sz val="10"/>
      <name val="Tahoma"/>
      <family val="2"/>
    </font>
    <font>
      <i/>
      <sz val="10"/>
      <name val="Arial"/>
      <family val="2"/>
    </font>
  </fonts>
  <fills count="9">
    <fill>
      <patternFill patternType="none"/>
    </fill>
    <fill>
      <patternFill patternType="gray125"/>
    </fill>
    <fill>
      <patternFill patternType="solid">
        <fgColor rgb="FF000000"/>
        <bgColor indexed="64"/>
      </patternFill>
    </fill>
    <fill>
      <patternFill patternType="solid">
        <fgColor rgb="FFB3B3B3"/>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BFBFBF"/>
        <bgColor indexed="64"/>
      </patternFill>
    </fill>
    <fill>
      <patternFill patternType="solid">
        <fgColor rgb="FFA6A6A6"/>
        <bgColor indexed="64"/>
      </patternFill>
    </fill>
    <fill>
      <patternFill patternType="solid">
        <fgColor theme="1" tint="0.249977111117893"/>
        <bgColor indexed="64"/>
      </patternFill>
    </fill>
  </fills>
  <borders count="17">
    <border>
      <left/>
      <right/>
      <top/>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3" fillId="0" borderId="0" xfId="0" applyFont="1" applyAlignment="1">
      <alignment horizontal="center" wrapText="1"/>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2" fillId="0" borderId="0" xfId="0" applyFont="1"/>
    <xf numFmtId="0" fontId="6" fillId="0" borderId="0" xfId="0" applyFont="1" applyAlignment="1">
      <alignment horizontal="center"/>
    </xf>
    <xf numFmtId="0" fontId="7" fillId="0" borderId="0" xfId="0" applyFont="1"/>
    <xf numFmtId="0" fontId="10" fillId="0" borderId="0" xfId="0" applyFont="1" applyAlignment="1">
      <alignment horizontal="left" vertical="center" wrapText="1"/>
    </xf>
    <xf numFmtId="0" fontId="13" fillId="2" borderId="1" xfId="0" applyFont="1" applyFill="1" applyBorder="1" applyAlignment="1">
      <alignment horizontal="center" vertical="top" wrapText="1"/>
    </xf>
    <xf numFmtId="0" fontId="13" fillId="2" borderId="0" xfId="0" applyFont="1" applyFill="1" applyAlignment="1">
      <alignment horizontal="center" vertical="top" wrapText="1"/>
    </xf>
    <xf numFmtId="0" fontId="14" fillId="3" borderId="2" xfId="0" applyFont="1" applyFill="1" applyBorder="1" applyAlignment="1">
      <alignment vertical="top" wrapText="1"/>
    </xf>
    <xf numFmtId="0" fontId="14" fillId="0" borderId="3" xfId="0" applyFont="1" applyBorder="1" applyAlignment="1">
      <alignment horizontal="center" vertical="top" wrapText="1"/>
    </xf>
    <xf numFmtId="0" fontId="14" fillId="3" borderId="2" xfId="0" applyFont="1" applyFill="1" applyBorder="1" applyAlignment="1">
      <alignment horizontal="center" vertical="top" wrapText="1"/>
    </xf>
    <xf numFmtId="0" fontId="14" fillId="4" borderId="4" xfId="0" applyFont="1" applyFill="1" applyBorder="1" applyAlignment="1">
      <alignment vertical="top" wrapText="1"/>
    </xf>
    <xf numFmtId="0" fontId="14" fillId="4" borderId="5" xfId="0" applyFont="1" applyFill="1" applyBorder="1" applyAlignment="1">
      <alignment horizontal="center" vertical="top" wrapText="1"/>
    </xf>
    <xf numFmtId="0" fontId="14" fillId="4" borderId="3" xfId="0" applyFont="1" applyFill="1" applyBorder="1" applyAlignment="1">
      <alignment horizontal="center" vertical="top" wrapText="1"/>
    </xf>
    <xf numFmtId="0" fontId="14" fillId="3" borderId="5" xfId="0" applyFont="1" applyFill="1" applyBorder="1" applyAlignment="1">
      <alignment horizontal="center" vertical="top" wrapText="1"/>
    </xf>
    <xf numFmtId="0" fontId="6" fillId="0" borderId="4" xfId="0" applyFont="1" applyBorder="1" applyAlignment="1">
      <alignment vertical="top" wrapText="1"/>
    </xf>
    <xf numFmtId="0" fontId="15" fillId="0" borderId="2" xfId="0" applyFont="1" applyBorder="1" applyAlignment="1">
      <alignment horizontal="center" vertical="center" wrapText="1"/>
    </xf>
    <xf numFmtId="0" fontId="0" fillId="0" borderId="2" xfId="0" applyBorder="1" applyProtection="1">
      <protection locked="0"/>
    </xf>
    <xf numFmtId="0" fontId="14" fillId="0" borderId="5" xfId="0" applyFont="1" applyBorder="1" applyAlignment="1" applyProtection="1">
      <alignment vertical="top" wrapText="1"/>
      <protection locked="0"/>
    </xf>
    <xf numFmtId="0" fontId="16" fillId="4" borderId="2" xfId="0" applyFont="1" applyFill="1" applyBorder="1" applyAlignment="1">
      <alignment horizontal="center" vertical="center" wrapText="1"/>
    </xf>
    <xf numFmtId="0" fontId="6" fillId="0" borderId="4" xfId="0" applyFont="1" applyBorder="1" applyAlignment="1">
      <alignment horizontal="left" vertical="top" wrapText="1" indent="5"/>
    </xf>
    <xf numFmtId="0" fontId="15" fillId="0" borderId="5" xfId="0" applyFont="1" applyBorder="1" applyAlignment="1">
      <alignment horizontal="center" vertical="center" wrapText="1"/>
    </xf>
    <xf numFmtId="0" fontId="14" fillId="0" borderId="3" xfId="0" applyFont="1" applyBorder="1" applyAlignment="1" applyProtection="1">
      <alignment vertical="top" wrapText="1"/>
      <protection locked="0"/>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9" fillId="0" borderId="2" xfId="0" applyFont="1" applyBorder="1" applyAlignment="1">
      <alignment vertical="top" wrapText="1"/>
    </xf>
    <xf numFmtId="0" fontId="14" fillId="0" borderId="2" xfId="0" applyFont="1" applyBorder="1" applyAlignment="1" applyProtection="1">
      <alignmen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0" xfId="0" applyFont="1" applyAlignment="1">
      <alignment vertical="top" wrapText="1"/>
    </xf>
    <xf numFmtId="0" fontId="14" fillId="0" borderId="8" xfId="0" applyFont="1" applyBorder="1" applyAlignment="1">
      <alignment horizontal="center" vertical="top" wrapText="1"/>
    </xf>
    <xf numFmtId="0" fontId="14" fillId="4" borderId="9" xfId="0" applyFont="1" applyFill="1" applyBorder="1" applyAlignment="1">
      <alignment vertical="top" wrapText="1"/>
    </xf>
    <xf numFmtId="0" fontId="14" fillId="4" borderId="2" xfId="0" applyFont="1" applyFill="1" applyBorder="1" applyAlignment="1">
      <alignment vertical="top" wrapText="1"/>
    </xf>
    <xf numFmtId="0" fontId="14" fillId="4" borderId="2" xfId="0" applyFont="1" applyFill="1" applyBorder="1" applyAlignment="1">
      <alignment horizontal="center" vertical="center" wrapText="1"/>
    </xf>
    <xf numFmtId="0" fontId="18" fillId="0" borderId="11" xfId="0" applyFont="1" applyBorder="1" applyAlignment="1">
      <alignment vertical="top" wrapText="1"/>
    </xf>
    <xf numFmtId="0" fontId="14" fillId="3" borderId="3" xfId="0" applyFont="1" applyFill="1" applyBorder="1" applyAlignment="1">
      <alignment horizontal="center" vertical="top" wrapText="1"/>
    </xf>
    <xf numFmtId="0" fontId="6" fillId="0" borderId="4" xfId="0" applyFont="1" applyBorder="1" applyAlignment="1">
      <alignment horizontal="left" vertical="top" wrapText="1" indent="2"/>
    </xf>
    <xf numFmtId="0" fontId="6" fillId="0" borderId="2" xfId="0" applyFont="1" applyBorder="1" applyAlignment="1">
      <alignment horizontal="left" vertical="top" wrapText="1" indent="2"/>
    </xf>
    <xf numFmtId="0" fontId="15" fillId="0" borderId="3" xfId="0" applyFont="1" applyBorder="1" applyAlignment="1">
      <alignment horizontal="center" vertical="center" wrapText="1"/>
    </xf>
    <xf numFmtId="0" fontId="14" fillId="5" borderId="12" xfId="0" applyFont="1" applyFill="1" applyBorder="1" applyAlignment="1">
      <alignment horizontal="center" vertical="top" wrapText="1"/>
    </xf>
    <xf numFmtId="0" fontId="0" fillId="5" borderId="12" xfId="0" applyFill="1" applyBorder="1" applyAlignment="1">
      <alignment horizontal="center"/>
    </xf>
    <xf numFmtId="9" fontId="0" fillId="0" borderId="0" xfId="1" applyFont="1"/>
    <xf numFmtId="0" fontId="0" fillId="0" borderId="12" xfId="0" applyBorder="1" applyAlignment="1">
      <alignment horizontal="center"/>
    </xf>
    <xf numFmtId="9" fontId="0" fillId="0" borderId="0" xfId="0" applyNumberFormat="1"/>
    <xf numFmtId="9" fontId="0" fillId="0" borderId="12" xfId="1" applyFont="1" applyBorder="1" applyAlignment="1">
      <alignment horizontal="center"/>
    </xf>
    <xf numFmtId="0" fontId="14" fillId="3" borderId="4" xfId="0" applyFont="1" applyFill="1" applyBorder="1" applyAlignment="1">
      <alignment vertical="top" wrapText="1"/>
    </xf>
    <xf numFmtId="0" fontId="14" fillId="0" borderId="5" xfId="0" applyFont="1" applyBorder="1" applyAlignment="1">
      <alignment horizontal="center" vertical="top" wrapText="1"/>
    </xf>
    <xf numFmtId="0" fontId="18" fillId="0" borderId="2" xfId="0" applyFont="1" applyBorder="1" applyAlignment="1">
      <alignment vertical="top" wrapText="1"/>
    </xf>
    <xf numFmtId="0" fontId="14" fillId="6" borderId="5" xfId="0" applyFont="1" applyFill="1" applyBorder="1" applyAlignment="1">
      <alignment horizontal="center" vertical="top" wrapText="1"/>
    </xf>
    <xf numFmtId="0" fontId="15" fillId="0" borderId="5"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4" fillId="6" borderId="2" xfId="0" applyFont="1" applyFill="1" applyBorder="1" applyAlignment="1">
      <alignment horizontal="center" vertical="top" wrapText="1"/>
    </xf>
    <xf numFmtId="0" fontId="18" fillId="0" borderId="4" xfId="0" applyFont="1" applyBorder="1" applyAlignment="1">
      <alignment horizontal="left" vertical="top" wrapText="1" indent="5"/>
    </xf>
    <xf numFmtId="0" fontId="14" fillId="7" borderId="4" xfId="0" applyFont="1" applyFill="1" applyBorder="1" applyAlignment="1">
      <alignment vertical="top" wrapText="1"/>
    </xf>
    <xf numFmtId="0" fontId="14" fillId="7" borderId="4" xfId="0" applyFont="1" applyFill="1" applyBorder="1" applyAlignment="1">
      <alignment horizontal="center" vertical="center" wrapText="1"/>
    </xf>
    <xf numFmtId="0" fontId="18" fillId="0" borderId="4" xfId="0" applyFont="1" applyBorder="1" applyAlignment="1">
      <alignment vertical="top" wrapText="1"/>
    </xf>
    <xf numFmtId="0" fontId="6" fillId="0" borderId="13" xfId="0" applyFont="1" applyBorder="1" applyAlignment="1">
      <alignment vertical="top" wrapText="1"/>
    </xf>
    <xf numFmtId="0" fontId="14" fillId="0" borderId="8" xfId="0" applyFont="1" applyBorder="1" applyAlignment="1" applyProtection="1">
      <alignment vertical="top" wrapText="1"/>
      <protection locked="0"/>
    </xf>
    <xf numFmtId="0" fontId="24" fillId="0" borderId="4" xfId="0" applyFont="1" applyBorder="1" applyAlignment="1">
      <alignment horizontal="left" vertical="top" wrapText="1" indent="2"/>
    </xf>
    <xf numFmtId="0" fontId="19" fillId="0" borderId="2" xfId="0" applyFont="1" applyBorder="1" applyAlignment="1" applyProtection="1">
      <alignment vertical="top" wrapText="1"/>
      <protection locked="0"/>
    </xf>
    <xf numFmtId="0" fontId="24" fillId="0" borderId="2" xfId="0" applyFont="1" applyBorder="1" applyAlignment="1">
      <alignment horizontal="left" vertical="top" wrapText="1" indent="2"/>
    </xf>
    <xf numFmtId="0" fontId="24" fillId="0" borderId="14" xfId="0" applyFont="1" applyBorder="1" applyAlignment="1">
      <alignment horizontal="left" vertical="top" wrapText="1" indent="2"/>
    </xf>
    <xf numFmtId="0" fontId="15" fillId="0" borderId="15" xfId="0" applyFont="1" applyBorder="1" applyAlignment="1">
      <alignment horizontal="center" vertical="center" wrapText="1"/>
    </xf>
    <xf numFmtId="0" fontId="22" fillId="0" borderId="4" xfId="0" applyFont="1" applyBorder="1" applyAlignment="1">
      <alignment vertical="top" wrapText="1"/>
    </xf>
    <xf numFmtId="0" fontId="22" fillId="0" borderId="4" xfId="0" applyFont="1" applyBorder="1" applyAlignment="1">
      <alignment horizontal="left" vertical="top" wrapText="1" indent="5"/>
    </xf>
    <xf numFmtId="0" fontId="24" fillId="0" borderId="4" xfId="0" applyFont="1" applyBorder="1" applyAlignment="1">
      <alignment vertical="top" wrapText="1"/>
    </xf>
    <xf numFmtId="0" fontId="0" fillId="0" borderId="16" xfId="0" applyBorder="1" applyAlignment="1">
      <alignment horizontal="center"/>
    </xf>
    <xf numFmtId="0" fontId="0" fillId="8" borderId="0" xfId="0" applyFill="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349251</xdr:colOff>
      <xdr:row>0</xdr:row>
      <xdr:rowOff>21166</xdr:rowOff>
    </xdr:from>
    <xdr:to>
      <xdr:col>6</xdr:col>
      <xdr:colOff>20067</xdr:colOff>
      <xdr:row>3</xdr:row>
      <xdr:rowOff>21166</xdr:rowOff>
    </xdr:to>
    <xdr:pic>
      <xdr:nvPicPr>
        <xdr:cNvPr id="2" name="Picture 1" descr="IEHP Logo">
          <a:extLst>
            <a:ext uri="{FF2B5EF4-FFF2-40B4-BE49-F238E27FC236}">
              <a16:creationId xmlns:a16="http://schemas.microsoft.com/office/drawing/2014/main" id="{F4A356CD-0888-42A6-BF6B-1BAF08C12960}"/>
            </a:ext>
          </a:extLst>
        </xdr:cNvPr>
        <xdr:cNvPicPr/>
      </xdr:nvPicPr>
      <xdr:blipFill>
        <a:blip xmlns:r="http://schemas.openxmlformats.org/officeDocument/2006/relationships" r:embed="rId1" cstate="print"/>
        <a:srcRect/>
        <a:stretch>
          <a:fillRect/>
        </a:stretch>
      </xdr:blipFill>
      <xdr:spPr bwMode="auto">
        <a:xfrm>
          <a:off x="5597526" y="21166"/>
          <a:ext cx="1194816" cy="571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0000%20DOAA%20EDITS\CAP%20Review-CPE%20Delegation%20Oversight%20Annual%20Audit%20Tool%20Medicare%202016%20%20EPI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elegation%20Oversight\DOA%20(MMA)\2018-2019%20DOA\2019%20DOA%20Tools\DOA%20Tools\Medi-Cal\Final%20Medi-Cal%20Tools\2019%20Compliance%20Tool%20Medi-C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ehpds11\compliance\Delegation%20Oversight\DOAA\A&amp;M%20Manager%20DOAA%20Revisions\0%20-%20Medicare%20DOAA%20Tool%204-5-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ehpds11\compliance\Delegation%20Oversight\DOAA\A&amp;M%20Manager%20DOAA%20Revisions\CPE%20Delegation%20Oversight%20Annual%20Audit%20Tool%20Medicare%202018%20For%20IPA%20Use%2007.06.2018DRA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ing Summary"/>
      <sheetName val="Totals"/>
      <sheetName val="Element I -VII"/>
      <sheetName val="HIPAA PRIVACY RULE"/>
      <sheetName val="HIPAA SECURITY RULE"/>
    </sheetNames>
    <sheetDataSet>
      <sheetData sheetId="0">
        <row r="14">
          <cell r="Q14" t="str">
            <v>Non-Compliant</v>
          </cell>
        </row>
      </sheetData>
      <sheetData sheetId="1"/>
      <sheetData sheetId="2">
        <row r="16">
          <cell r="C16" t="str">
            <v>Element I:  Written Policies and Procedures and Standards of Conduct</v>
          </cell>
        </row>
        <row r="63">
          <cell r="D63">
            <v>7</v>
          </cell>
        </row>
        <row r="100">
          <cell r="D100">
            <v>5</v>
          </cell>
        </row>
      </sheetData>
      <sheetData sheetId="3">
        <row r="11">
          <cell r="C11" t="str">
            <v>A. Confidentiality of Member Information</v>
          </cell>
        </row>
      </sheetData>
      <sheetData sheetId="4">
        <row r="11">
          <cell r="C11" t="str">
            <v>A. Administrative Safeguards (45 CFR § 164.308)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ing Summary"/>
      <sheetName val="Totals"/>
      <sheetName val="Attestation Form Instructions"/>
      <sheetName val="Attestation Form"/>
      <sheetName val="CPE Element I -VII"/>
      <sheetName val="HIPAA PRIVACY RULE"/>
      <sheetName val="HIPAA SECURITY RULE"/>
      <sheetName val="1. File Review_Screening"/>
      <sheetName val="2. File Review_A&amp;M Activities"/>
      <sheetName val="3. FWA Follow-up "/>
      <sheetName val="4. File Review_P &amp; S Training"/>
      <sheetName val="5. File Review_Incidents"/>
      <sheetName val="A. Universe_Employees"/>
      <sheetName val="B. Universe_Reported Issues"/>
      <sheetName val="C. Universe_Priv &amp; Sec"/>
      <sheetName val="D. Universe_Audits&amp;Monitoring"/>
    </sheetNames>
    <sheetDataSet>
      <sheetData sheetId="0"/>
      <sheetData sheetId="1"/>
      <sheetData sheetId="2"/>
      <sheetData sheetId="3"/>
      <sheetData sheetId="4">
        <row r="34">
          <cell r="D34">
            <v>11</v>
          </cell>
        </row>
        <row r="56">
          <cell r="D56">
            <v>7</v>
          </cell>
        </row>
        <row r="74">
          <cell r="D74">
            <v>7</v>
          </cell>
        </row>
        <row r="96">
          <cell r="D96">
            <v>9</v>
          </cell>
        </row>
        <row r="111">
          <cell r="D111">
            <v>4</v>
          </cell>
        </row>
        <row r="137">
          <cell r="D137">
            <v>8</v>
          </cell>
        </row>
        <row r="156">
          <cell r="D156">
            <v>5</v>
          </cell>
        </row>
        <row r="160">
          <cell r="D160">
            <v>51</v>
          </cell>
        </row>
      </sheetData>
      <sheetData sheetId="5">
        <row r="28">
          <cell r="D28">
            <v>11</v>
          </cell>
        </row>
        <row r="41">
          <cell r="D41">
            <v>1</v>
          </cell>
        </row>
        <row r="51">
          <cell r="D51">
            <v>1</v>
          </cell>
        </row>
        <row r="68">
          <cell r="D68">
            <v>8</v>
          </cell>
        </row>
        <row r="78">
          <cell r="D78">
            <v>1</v>
          </cell>
        </row>
        <row r="97">
          <cell r="D97">
            <v>4</v>
          </cell>
        </row>
        <row r="110">
          <cell r="D110">
            <v>4</v>
          </cell>
        </row>
        <row r="125">
          <cell r="D125">
            <v>3</v>
          </cell>
        </row>
        <row r="129">
          <cell r="D129">
            <v>33</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ing Summary"/>
      <sheetName val="Totals"/>
      <sheetName val="CPE Element I-VII"/>
      <sheetName val="HIPAA Privacy "/>
      <sheetName val="HIPAA Security"/>
      <sheetName val="1.FileReview_ComplianceTraining"/>
      <sheetName val="2. File Review_Screening"/>
      <sheetName val="3. File Review_A&amp;M Activities"/>
      <sheetName val="4. FWA Follow-up "/>
      <sheetName val="5. File Review_P &amp; S Training"/>
      <sheetName val="6. File Review_Incidents"/>
      <sheetName val="A. Universe_Employees"/>
      <sheetName val="B. Universe_Reported Issues"/>
      <sheetName val="C. Universe_Priv &amp; Sec"/>
      <sheetName val="D. Universe_Audits&amp;Monitoring"/>
    </sheetNames>
    <sheetDataSet>
      <sheetData sheetId="0"/>
      <sheetData sheetId="1">
        <row r="8">
          <cell r="J8" t="str">
            <v>282/0</v>
          </cell>
        </row>
        <row r="21">
          <cell r="E21">
            <v>132</v>
          </cell>
          <cell r="G21">
            <v>0</v>
          </cell>
          <cell r="H21">
            <v>0</v>
          </cell>
          <cell r="I21">
            <v>0</v>
          </cell>
          <cell r="J21">
            <v>0</v>
          </cell>
          <cell r="K21">
            <v>0</v>
          </cell>
        </row>
        <row r="32">
          <cell r="E32">
            <v>70</v>
          </cell>
          <cell r="G32">
            <v>0</v>
          </cell>
          <cell r="H32">
            <v>0</v>
          </cell>
          <cell r="I32">
            <v>0</v>
          </cell>
          <cell r="K32">
            <v>0</v>
          </cell>
        </row>
        <row r="38">
          <cell r="E38">
            <v>80</v>
          </cell>
          <cell r="G38">
            <v>0</v>
          </cell>
          <cell r="H38">
            <v>0</v>
          </cell>
          <cell r="I38">
            <v>0</v>
          </cell>
          <cell r="J38">
            <v>0</v>
          </cell>
        </row>
        <row r="40">
          <cell r="E40">
            <v>282</v>
          </cell>
          <cell r="H40">
            <v>0</v>
          </cell>
          <cell r="I40">
            <v>0</v>
          </cell>
        </row>
      </sheetData>
      <sheetData sheetId="2">
        <row r="37">
          <cell r="D37">
            <v>13</v>
          </cell>
        </row>
        <row r="62">
          <cell r="D62">
            <v>10</v>
          </cell>
        </row>
        <row r="87">
          <cell r="D87">
            <v>7</v>
          </cell>
        </row>
        <row r="109">
          <cell r="D109">
            <v>9</v>
          </cell>
        </row>
        <row r="125">
          <cell r="D125">
            <v>5</v>
          </cell>
        </row>
        <row r="154">
          <cell r="D154">
            <v>15</v>
          </cell>
        </row>
        <row r="173">
          <cell r="D173">
            <v>7</v>
          </cell>
        </row>
        <row r="177">
          <cell r="D177">
            <v>66</v>
          </cell>
        </row>
      </sheetData>
      <sheetData sheetId="3">
        <row r="25">
          <cell r="D25">
            <v>7</v>
          </cell>
        </row>
        <row r="37">
          <cell r="D37">
            <v>3</v>
          </cell>
        </row>
        <row r="49">
          <cell r="D49">
            <v>1</v>
          </cell>
        </row>
        <row r="65">
          <cell r="D65">
            <v>7</v>
          </cell>
        </row>
        <row r="75">
          <cell r="D75">
            <v>1</v>
          </cell>
        </row>
        <row r="99">
          <cell r="D99">
            <v>7</v>
          </cell>
        </row>
        <row r="112">
          <cell r="D112">
            <v>4</v>
          </cell>
        </row>
        <row r="130">
          <cell r="D130">
            <v>5</v>
          </cell>
        </row>
        <row r="134">
          <cell r="D134">
            <v>35</v>
          </cell>
        </row>
      </sheetData>
      <sheetData sheetId="4">
        <row r="37">
          <cell r="D37">
            <v>10</v>
          </cell>
        </row>
        <row r="63">
          <cell r="D63">
            <v>8</v>
          </cell>
        </row>
        <row r="124">
          <cell r="D124">
            <v>22</v>
          </cell>
        </row>
        <row r="128">
          <cell r="D128">
            <v>40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ing Summary"/>
      <sheetName val="Totals"/>
      <sheetName val="Element I -VII"/>
      <sheetName val="HIPAA PRIVACY RULE"/>
      <sheetName val="HIPAA SECURITY RULE"/>
      <sheetName val="1. File Review_Training "/>
      <sheetName val="2. File Review_Screening "/>
      <sheetName val="3. File Review_A&amp;M Activities "/>
      <sheetName val="4. File Review_FWA Follow-up"/>
      <sheetName val="5. File Review_Privacy Training"/>
      <sheetName val="6. File Review_Incidents "/>
      <sheetName val="7. Employees Universe"/>
      <sheetName val="8. Reported Issues Universe"/>
      <sheetName val="9. Priv &amp; Sec Universe"/>
      <sheetName val="10.Audits &amp; Monitoring Universe"/>
      <sheetName val="CPE Delegation Oversight Annual"/>
    </sheetNames>
    <sheetDataSet>
      <sheetData sheetId="0" refreshError="1"/>
      <sheetData sheetId="1" refreshError="1">
        <row r="7">
          <cell r="J7"/>
        </row>
        <row r="13">
          <cell r="I13">
            <v>2</v>
          </cell>
        </row>
        <row r="38">
          <cell r="K3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6D374-D440-4DA2-A504-22D6083B881C}">
  <sheetPr codeName="Sheet12">
    <pageSetUpPr fitToPage="1"/>
  </sheetPr>
  <dimension ref="A4:K128"/>
  <sheetViews>
    <sheetView showGridLines="0" tabSelected="1" zoomScale="90" zoomScaleNormal="90" zoomScaleSheetLayoutView="90" workbookViewId="0">
      <selection activeCell="C4" sqref="C4:I4"/>
    </sheetView>
  </sheetViews>
  <sheetFormatPr defaultRowHeight="15" x14ac:dyDescent="0.25"/>
  <cols>
    <col min="1" max="1" width="7.7109375" style="74" customWidth="1"/>
    <col min="3" max="3" width="61.85546875" customWidth="1"/>
    <col min="4" max="4" width="7.7109375" bestFit="1" customWidth="1"/>
    <col min="5" max="5" width="8.42578125" bestFit="1" customWidth="1"/>
    <col min="6" max="7" width="6.7109375" customWidth="1"/>
    <col min="8" max="9" width="30.7109375" customWidth="1"/>
  </cols>
  <sheetData>
    <row r="4" spans="3:9" ht="45" customHeight="1" x14ac:dyDescent="0.25">
      <c r="C4" s="1" t="s">
        <v>91</v>
      </c>
      <c r="D4" s="1"/>
      <c r="E4" s="1"/>
      <c r="F4" s="1"/>
      <c r="G4" s="1"/>
      <c r="H4" s="1"/>
      <c r="I4" s="1"/>
    </row>
    <row r="5" spans="3:9" ht="15.75" x14ac:dyDescent="0.25">
      <c r="C5" s="2" t="s">
        <v>0</v>
      </c>
      <c r="D5" s="2"/>
      <c r="E5" s="2"/>
      <c r="F5" s="2"/>
      <c r="G5" s="2"/>
      <c r="H5" s="2"/>
      <c r="I5" s="2"/>
    </row>
    <row r="6" spans="3:9" ht="15.75" x14ac:dyDescent="0.25">
      <c r="C6" s="3" t="s">
        <v>1</v>
      </c>
      <c r="D6" s="3"/>
      <c r="E6" s="3"/>
      <c r="F6" s="3"/>
      <c r="G6" s="3"/>
      <c r="H6" s="3"/>
      <c r="I6" s="3"/>
    </row>
    <row r="7" spans="3:9" ht="15.75" x14ac:dyDescent="0.25">
      <c r="C7" s="4"/>
      <c r="D7" s="4"/>
      <c r="E7" s="4"/>
      <c r="F7" s="4"/>
      <c r="G7" s="4"/>
      <c r="H7" s="4"/>
      <c r="I7" s="4"/>
    </row>
    <row r="8" spans="3:9" x14ac:dyDescent="0.25">
      <c r="C8" s="5" t="s">
        <v>2</v>
      </c>
    </row>
    <row r="9" spans="3:9" x14ac:dyDescent="0.25">
      <c r="C9" s="6"/>
    </row>
    <row r="10" spans="3:9" x14ac:dyDescent="0.25">
      <c r="C10" s="7" t="s">
        <v>3</v>
      </c>
    </row>
    <row r="11" spans="3:9" ht="36" customHeight="1" x14ac:dyDescent="0.25">
      <c r="C11" s="8" t="s">
        <v>4</v>
      </c>
      <c r="D11" s="8"/>
      <c r="E11" s="8"/>
      <c r="F11" s="8"/>
      <c r="G11" s="8"/>
      <c r="H11" s="8"/>
      <c r="I11" s="8"/>
    </row>
    <row r="12" spans="3:9" ht="17.25" customHeight="1" thickBot="1" x14ac:dyDescent="0.3">
      <c r="C12" s="9" t="s">
        <v>5</v>
      </c>
      <c r="D12" s="10"/>
      <c r="E12" s="10"/>
      <c r="F12" s="10"/>
      <c r="G12" s="10"/>
      <c r="H12" s="10"/>
      <c r="I12" s="10"/>
    </row>
    <row r="13" spans="3:9" ht="39" thickBot="1" x14ac:dyDescent="0.3">
      <c r="C13" s="11" t="s">
        <v>6</v>
      </c>
      <c r="D13" s="12">
        <v>0</v>
      </c>
      <c r="E13" s="12">
        <v>1</v>
      </c>
      <c r="F13" s="12">
        <v>2</v>
      </c>
      <c r="G13" s="12" t="s">
        <v>7</v>
      </c>
      <c r="H13" s="13" t="s">
        <v>8</v>
      </c>
      <c r="I13" s="13" t="s">
        <v>9</v>
      </c>
    </row>
    <row r="14" spans="3:9" ht="15.75" thickBot="1" x14ac:dyDescent="0.3">
      <c r="C14" s="14" t="s">
        <v>10</v>
      </c>
      <c r="D14" s="15"/>
      <c r="E14" s="15"/>
      <c r="F14" s="15"/>
      <c r="G14" s="15"/>
      <c r="H14" s="16"/>
      <c r="I14" s="17"/>
    </row>
    <row r="15" spans="3:9" ht="56.25" customHeight="1" thickBot="1" x14ac:dyDescent="0.3">
      <c r="C15" s="18" t="s">
        <v>11</v>
      </c>
      <c r="D15" s="19"/>
      <c r="E15" s="19"/>
      <c r="F15" s="19"/>
      <c r="G15" s="19"/>
      <c r="H15" s="20"/>
      <c r="I15" s="21"/>
    </row>
    <row r="16" spans="3:9" ht="37.5" customHeight="1" thickBot="1" x14ac:dyDescent="0.3">
      <c r="C16" s="18" t="s">
        <v>12</v>
      </c>
      <c r="D16" s="22"/>
      <c r="E16" s="22"/>
      <c r="F16" s="22"/>
      <c r="G16" s="22"/>
      <c r="H16" s="15"/>
      <c r="I16" s="15"/>
    </row>
    <row r="17" spans="3:9" ht="26.25" thickBot="1" x14ac:dyDescent="0.3">
      <c r="C17" s="23" t="s">
        <v>13</v>
      </c>
      <c r="D17" s="24"/>
      <c r="E17" s="24"/>
      <c r="F17" s="24"/>
      <c r="G17" s="24"/>
      <c r="H17" s="25"/>
      <c r="I17" s="25"/>
    </row>
    <row r="18" spans="3:9" ht="51" customHeight="1" thickBot="1" x14ac:dyDescent="0.3">
      <c r="C18" s="23" t="s">
        <v>14</v>
      </c>
      <c r="D18" s="24"/>
      <c r="E18" s="24"/>
      <c r="F18" s="24"/>
      <c r="G18" s="24"/>
      <c r="H18" s="25"/>
      <c r="I18" s="25"/>
    </row>
    <row r="19" spans="3:9" ht="46.5" customHeight="1" thickBot="1" x14ac:dyDescent="0.3">
      <c r="C19" s="18" t="s">
        <v>15</v>
      </c>
      <c r="D19" s="24"/>
      <c r="E19" s="24"/>
      <c r="F19" s="24"/>
      <c r="G19" s="24"/>
      <c r="H19" s="25"/>
      <c r="I19" s="25"/>
    </row>
    <row r="20" spans="3:9" ht="52.5" customHeight="1" thickBot="1" x14ac:dyDescent="0.3">
      <c r="C20" s="18" t="s">
        <v>16</v>
      </c>
      <c r="D20" s="26"/>
      <c r="E20" s="26"/>
      <c r="F20" s="26"/>
      <c r="G20" s="26"/>
      <c r="H20" s="25"/>
      <c r="I20" s="25"/>
    </row>
    <row r="21" spans="3:9" ht="90" thickBot="1" x14ac:dyDescent="0.3">
      <c r="C21" s="18" t="s">
        <v>17</v>
      </c>
      <c r="D21" s="27"/>
      <c r="E21" s="27"/>
      <c r="F21" s="27"/>
      <c r="G21" s="27"/>
      <c r="H21" s="28" t="s">
        <v>18</v>
      </c>
      <c r="I21" s="29"/>
    </row>
    <row r="22" spans="3:9" x14ac:dyDescent="0.25">
      <c r="C22" s="30" t="s">
        <v>19</v>
      </c>
      <c r="D22" s="31"/>
      <c r="E22" s="31"/>
      <c r="F22" s="31"/>
      <c r="G22" s="31"/>
      <c r="H22" s="31"/>
      <c r="I22" s="32"/>
    </row>
    <row r="23" spans="3:9" ht="15.75" thickBot="1" x14ac:dyDescent="0.3">
      <c r="C23" s="33"/>
      <c r="D23" s="34"/>
      <c r="E23" s="34"/>
      <c r="F23" s="34"/>
      <c r="G23" s="34"/>
      <c r="H23" s="34"/>
      <c r="I23" s="35"/>
    </row>
    <row r="24" spans="3:9" ht="9.9499999999999993" customHeight="1" thickBot="1" x14ac:dyDescent="0.3">
      <c r="C24" s="36"/>
      <c r="D24" s="36"/>
      <c r="E24" s="36"/>
      <c r="F24" s="36"/>
      <c r="G24" s="36"/>
    </row>
    <row r="25" spans="3:9" ht="39" thickBot="1" x14ac:dyDescent="0.3">
      <c r="C25" s="11" t="s">
        <v>20</v>
      </c>
      <c r="D25" s="37">
        <v>0</v>
      </c>
      <c r="E25" s="37">
        <v>1</v>
      </c>
      <c r="F25" s="37">
        <v>2</v>
      </c>
      <c r="G25" s="37" t="s">
        <v>7</v>
      </c>
      <c r="H25" s="13" t="s">
        <v>8</v>
      </c>
      <c r="I25" s="13" t="s">
        <v>9</v>
      </c>
    </row>
    <row r="26" spans="3:9" ht="15.75" thickBot="1" x14ac:dyDescent="0.3">
      <c r="C26" s="38" t="s">
        <v>10</v>
      </c>
      <c r="D26" s="39"/>
      <c r="E26" s="40"/>
      <c r="F26" s="40"/>
      <c r="G26" s="39"/>
      <c r="H26" s="16"/>
      <c r="I26" s="17"/>
    </row>
    <row r="27" spans="3:9" ht="51.75" thickBot="1" x14ac:dyDescent="0.3">
      <c r="C27" s="41" t="s">
        <v>21</v>
      </c>
      <c r="D27" s="13"/>
      <c r="E27" s="13"/>
      <c r="F27" s="13"/>
      <c r="G27" s="13"/>
      <c r="H27" s="42"/>
      <c r="I27" s="13"/>
    </row>
    <row r="28" spans="3:9" ht="18" thickBot="1" x14ac:dyDescent="0.3">
      <c r="C28" s="43" t="s">
        <v>22</v>
      </c>
      <c r="D28" s="24"/>
      <c r="E28" s="24"/>
      <c r="F28" s="24"/>
      <c r="G28" s="24"/>
      <c r="H28" s="25"/>
      <c r="I28" s="25"/>
    </row>
    <row r="29" spans="3:9" ht="18" thickBot="1" x14ac:dyDescent="0.3">
      <c r="C29" s="43" t="s">
        <v>23</v>
      </c>
      <c r="D29" s="24"/>
      <c r="E29" s="24"/>
      <c r="F29" s="24"/>
      <c r="G29" s="24"/>
      <c r="H29" s="25"/>
      <c r="I29" s="25"/>
    </row>
    <row r="30" spans="3:9" ht="18" thickBot="1" x14ac:dyDescent="0.3">
      <c r="C30" s="43" t="s">
        <v>24</v>
      </c>
      <c r="D30" s="24"/>
      <c r="E30" s="24"/>
      <c r="F30" s="24"/>
      <c r="G30" s="24"/>
      <c r="H30" s="25"/>
      <c r="I30" s="25"/>
    </row>
    <row r="31" spans="3:9" ht="18" thickBot="1" x14ac:dyDescent="0.3">
      <c r="C31" s="43" t="s">
        <v>25</v>
      </c>
      <c r="D31" s="24"/>
      <c r="E31" s="24"/>
      <c r="F31" s="24"/>
      <c r="G31" s="24"/>
      <c r="H31" s="25"/>
      <c r="I31" s="25"/>
    </row>
    <row r="32" spans="3:9" ht="18" thickBot="1" x14ac:dyDescent="0.3">
      <c r="C32" s="44" t="s">
        <v>26</v>
      </c>
      <c r="D32" s="45"/>
      <c r="E32" s="45"/>
      <c r="F32" s="45"/>
      <c r="G32" s="45"/>
      <c r="H32" s="25"/>
      <c r="I32" s="25"/>
    </row>
    <row r="33" spans="3:11" x14ac:dyDescent="0.25">
      <c r="C33" s="30" t="s">
        <v>19</v>
      </c>
      <c r="D33" s="31"/>
      <c r="E33" s="31"/>
      <c r="F33" s="31"/>
      <c r="G33" s="31"/>
      <c r="H33" s="31"/>
      <c r="I33" s="32"/>
    </row>
    <row r="34" spans="3:11" ht="15.75" thickBot="1" x14ac:dyDescent="0.3">
      <c r="C34" s="33"/>
      <c r="D34" s="34"/>
      <c r="E34" s="34"/>
      <c r="F34" s="34"/>
      <c r="G34" s="34"/>
      <c r="H34" s="34"/>
      <c r="I34" s="35"/>
    </row>
    <row r="35" spans="3:11" ht="9.9499999999999993" customHeight="1" x14ac:dyDescent="0.25"/>
    <row r="36" spans="3:11" x14ac:dyDescent="0.25">
      <c r="C36" s="46" t="s">
        <v>27</v>
      </c>
      <c r="D36" s="47">
        <f>SUM(COUNTIF(C15:C21,"*")-COUNTIF(C16,"*")*1,COUNTIF(C28:C32,"*")*1)</f>
        <v>11</v>
      </c>
      <c r="F36" s="48"/>
    </row>
    <row r="37" spans="3:11" x14ac:dyDescent="0.25">
      <c r="C37" s="46" t="s">
        <v>28</v>
      </c>
      <c r="D37" s="49">
        <f>SUM(COUNTIF(D15:D21,"x")-COUNTIF(D16,"x"),COUNTIF(D28:D32,"x"))</f>
        <v>0</v>
      </c>
      <c r="E37" s="49">
        <f>SUM(COUNTIF(E15:E21,"x")-COUNTIF(E16,"x"),COUNTIF(E28:E32,"x"))</f>
        <v>0</v>
      </c>
      <c r="F37" s="49">
        <f>(SUM(COUNTIF(F15:F21,"x")-COUNTIF(F16,"x"),COUNTIF(F28:F32,"x"))*F25)</f>
        <v>0</v>
      </c>
      <c r="G37" s="49">
        <f>SUM(COUNTIF(G15:G21,"x")-COUNTIF(G16,"x"),COUNTIF(G28:G32,"x"))</f>
        <v>0</v>
      </c>
      <c r="I37" s="48"/>
      <c r="J37" s="48"/>
      <c r="K37" s="50"/>
    </row>
    <row r="38" spans="3:11" x14ac:dyDescent="0.25">
      <c r="C38" s="46" t="s">
        <v>29</v>
      </c>
      <c r="D38" s="51">
        <f>D37/HSTtlSecc_A</f>
        <v>0</v>
      </c>
      <c r="E38" s="51">
        <f>IF(E37=0,0,E37/(HSTtlSecc_A))</f>
        <v>0</v>
      </c>
      <c r="F38" s="51">
        <f>IF(F37=0,0,F37/(HSTtlSecc_A*F25))</f>
        <v>0</v>
      </c>
      <c r="G38" s="51">
        <f>(G37/HSTtlSecc_A)</f>
        <v>0</v>
      </c>
      <c r="H38" s="50"/>
      <c r="I38" s="48"/>
      <c r="J38" s="50"/>
      <c r="K38" s="50"/>
    </row>
    <row r="39" spans="3:11" ht="9.9499999999999993" customHeight="1" x14ac:dyDescent="0.25"/>
    <row r="40" spans="3:11" ht="15.75" thickBot="1" x14ac:dyDescent="0.3">
      <c r="C40" s="9" t="s">
        <v>30</v>
      </c>
      <c r="D40" s="10"/>
      <c r="E40" s="10"/>
      <c r="F40" s="10"/>
      <c r="G40" s="10"/>
      <c r="H40" s="10"/>
      <c r="I40" s="10"/>
    </row>
    <row r="41" spans="3:11" ht="39" thickBot="1" x14ac:dyDescent="0.3">
      <c r="C41" s="52" t="s">
        <v>31</v>
      </c>
      <c r="D41" s="53">
        <v>0</v>
      </c>
      <c r="E41" s="53">
        <v>1</v>
      </c>
      <c r="F41" s="53">
        <v>2</v>
      </c>
      <c r="G41" s="53" t="s">
        <v>7</v>
      </c>
      <c r="H41" s="13" t="s">
        <v>8</v>
      </c>
      <c r="I41" s="13" t="s">
        <v>9</v>
      </c>
    </row>
    <row r="42" spans="3:11" ht="15.75" thickBot="1" x14ac:dyDescent="0.3">
      <c r="C42" s="14" t="s">
        <v>10</v>
      </c>
      <c r="D42" s="15"/>
      <c r="E42" s="15"/>
      <c r="F42" s="15"/>
      <c r="G42" s="15"/>
      <c r="H42" s="17"/>
      <c r="I42" s="17"/>
    </row>
    <row r="43" spans="3:11" ht="51.75" thickBot="1" x14ac:dyDescent="0.3">
      <c r="C43" s="54" t="s">
        <v>32</v>
      </c>
      <c r="D43" s="55"/>
      <c r="E43" s="55"/>
      <c r="F43" s="55"/>
      <c r="G43" s="55"/>
      <c r="H43" s="55"/>
      <c r="I43" s="55"/>
    </row>
    <row r="44" spans="3:11" ht="39" thickBot="1" x14ac:dyDescent="0.3">
      <c r="C44" s="43" t="s">
        <v>33</v>
      </c>
      <c r="D44" s="56"/>
      <c r="E44" s="56"/>
      <c r="F44" s="56"/>
      <c r="G44" s="56"/>
      <c r="H44" s="25"/>
      <c r="I44" s="25"/>
    </row>
    <row r="45" spans="3:11" ht="39" thickBot="1" x14ac:dyDescent="0.3">
      <c r="C45" s="43" t="s">
        <v>34</v>
      </c>
      <c r="D45" s="56"/>
      <c r="E45" s="56"/>
      <c r="F45" s="56"/>
      <c r="G45" s="56"/>
      <c r="H45" s="25"/>
      <c r="I45" s="25"/>
    </row>
    <row r="46" spans="3:11" ht="51.75" thickBot="1" x14ac:dyDescent="0.3">
      <c r="C46" s="43" t="s">
        <v>35</v>
      </c>
      <c r="D46" s="57"/>
      <c r="E46" s="57"/>
      <c r="F46" s="57"/>
      <c r="G46" s="57"/>
      <c r="H46" s="25"/>
      <c r="I46" s="25"/>
    </row>
    <row r="47" spans="3:11" x14ac:dyDescent="0.25">
      <c r="C47" s="30" t="s">
        <v>36</v>
      </c>
      <c r="D47" s="31"/>
      <c r="E47" s="31"/>
      <c r="F47" s="31"/>
      <c r="G47" s="31"/>
      <c r="H47" s="31"/>
      <c r="I47" s="32"/>
    </row>
    <row r="48" spans="3:11" ht="15.75" thickBot="1" x14ac:dyDescent="0.3">
      <c r="C48" s="33"/>
      <c r="D48" s="34"/>
      <c r="E48" s="34"/>
      <c r="F48" s="34"/>
      <c r="G48" s="34"/>
      <c r="H48" s="34"/>
      <c r="I48" s="35"/>
    </row>
    <row r="49" spans="3:9" ht="9.9499999999999993" customHeight="1" thickBot="1" x14ac:dyDescent="0.3"/>
    <row r="50" spans="3:9" ht="39" thickBot="1" x14ac:dyDescent="0.3">
      <c r="C50" s="11" t="s">
        <v>37</v>
      </c>
      <c r="D50" s="12">
        <v>0</v>
      </c>
      <c r="E50" s="12">
        <v>1</v>
      </c>
      <c r="F50" s="12">
        <v>2</v>
      </c>
      <c r="G50" s="12" t="s">
        <v>7</v>
      </c>
      <c r="H50" s="13" t="s">
        <v>8</v>
      </c>
      <c r="I50" s="13" t="s">
        <v>9</v>
      </c>
    </row>
    <row r="51" spans="3:9" ht="15.75" thickBot="1" x14ac:dyDescent="0.3">
      <c r="C51" s="14" t="s">
        <v>10</v>
      </c>
      <c r="D51" s="15"/>
      <c r="E51" s="15"/>
      <c r="F51" s="15"/>
      <c r="G51" s="15"/>
      <c r="H51" s="16"/>
      <c r="I51" s="17"/>
    </row>
    <row r="52" spans="3:9" ht="39" thickBot="1" x14ac:dyDescent="0.3">
      <c r="C52" s="54" t="s">
        <v>38</v>
      </c>
      <c r="D52" s="58"/>
      <c r="E52" s="58"/>
      <c r="F52" s="58"/>
      <c r="G52" s="58"/>
      <c r="H52" s="55"/>
      <c r="I52" s="55"/>
    </row>
    <row r="53" spans="3:9" ht="15.75" thickBot="1" x14ac:dyDescent="0.3">
      <c r="C53" s="43" t="s">
        <v>39</v>
      </c>
      <c r="D53" s="58"/>
      <c r="E53" s="58"/>
      <c r="F53" s="58"/>
      <c r="G53" s="58"/>
      <c r="H53" s="55"/>
      <c r="I53" s="55"/>
    </row>
    <row r="54" spans="3:9" ht="39" thickBot="1" x14ac:dyDescent="0.3">
      <c r="C54" s="59" t="s">
        <v>40</v>
      </c>
      <c r="D54" s="24"/>
      <c r="E54" s="24"/>
      <c r="F54" s="24"/>
      <c r="G54" s="24"/>
      <c r="H54" s="25"/>
      <c r="I54" s="25"/>
    </row>
    <row r="55" spans="3:9" ht="51.75" thickBot="1" x14ac:dyDescent="0.3">
      <c r="C55" s="59" t="s">
        <v>41</v>
      </c>
      <c r="D55" s="24"/>
      <c r="E55" s="24"/>
      <c r="F55" s="24"/>
      <c r="G55" s="24"/>
      <c r="H55" s="25"/>
      <c r="I55" s="25"/>
    </row>
    <row r="56" spans="3:9" ht="26.25" thickBot="1" x14ac:dyDescent="0.3">
      <c r="C56" s="43" t="s">
        <v>42</v>
      </c>
      <c r="D56" s="24"/>
      <c r="E56" s="24"/>
      <c r="F56" s="24"/>
      <c r="G56" s="24"/>
      <c r="H56" s="25"/>
      <c r="I56" s="25"/>
    </row>
    <row r="57" spans="3:9" ht="26.25" thickBot="1" x14ac:dyDescent="0.3">
      <c r="C57" s="43" t="s">
        <v>43</v>
      </c>
      <c r="D57" s="24"/>
      <c r="E57" s="24"/>
      <c r="F57" s="24"/>
      <c r="G57" s="24"/>
      <c r="H57" s="25"/>
      <c r="I57" s="25"/>
    </row>
    <row r="58" spans="3:9" ht="26.25" thickBot="1" x14ac:dyDescent="0.3">
      <c r="C58" s="43" t="s">
        <v>44</v>
      </c>
      <c r="D58" s="24"/>
      <c r="E58" s="24"/>
      <c r="F58" s="24"/>
      <c r="G58" s="24"/>
      <c r="H58" s="25"/>
      <c r="I58" s="25"/>
    </row>
    <row r="59" spans="3:9" x14ac:dyDescent="0.25">
      <c r="C59" s="30" t="s">
        <v>19</v>
      </c>
      <c r="D59" s="31"/>
      <c r="E59" s="31"/>
      <c r="F59" s="31"/>
      <c r="G59" s="31"/>
      <c r="H59" s="31"/>
      <c r="I59" s="32"/>
    </row>
    <row r="60" spans="3:9" ht="15.75" thickBot="1" x14ac:dyDescent="0.3">
      <c r="C60" s="33"/>
      <c r="D60" s="34"/>
      <c r="E60" s="34"/>
      <c r="F60" s="34"/>
      <c r="G60" s="34"/>
      <c r="H60" s="34"/>
      <c r="I60" s="35"/>
    </row>
    <row r="61" spans="3:9" ht="9.9499999999999993" customHeight="1" x14ac:dyDescent="0.25"/>
    <row r="62" spans="3:9" x14ac:dyDescent="0.25">
      <c r="C62" s="46" t="s">
        <v>45</v>
      </c>
      <c r="D62" s="47">
        <f>SUM(COUNTIF(C44:C46,"*")*1,COUNTIF(C54:C58,"*")*1)</f>
        <v>8</v>
      </c>
      <c r="H62" s="48"/>
    </row>
    <row r="63" spans="3:9" x14ac:dyDescent="0.25">
      <c r="C63" s="46" t="s">
        <v>28</v>
      </c>
      <c r="D63" s="49">
        <f>SUM(COUNTIF(D44:D46,"x"),COUNTIF(D54:D58,"x"))</f>
        <v>0</v>
      </c>
      <c r="E63" s="49">
        <f>SUM(COUNTIF(E44:E46,"x")*E41,COUNTIF(E54:E58,"x")*E50)</f>
        <v>0</v>
      </c>
      <c r="F63" s="49">
        <f>SUM(COUNTIF(F44:F46,"x")*F41,COUNTIF(F54:F58,"x")*F50)</f>
        <v>0</v>
      </c>
      <c r="G63" s="49">
        <f>SUM(COUNTIF(G44:G46,"x"),COUNTIF(G54:G58,"x"))</f>
        <v>0</v>
      </c>
    </row>
    <row r="64" spans="3:9" x14ac:dyDescent="0.25">
      <c r="C64" s="46" t="s">
        <v>29</v>
      </c>
      <c r="D64" s="51">
        <f>D63/HSTtlSecc_B</f>
        <v>0</v>
      </c>
      <c r="E64" s="51">
        <f>IF(E63=0,0,E63/(HSTtlSecc_B))</f>
        <v>0</v>
      </c>
      <c r="F64" s="51">
        <f>IF(F63=0,0,F63/(HSTtlSecc_B*F50))</f>
        <v>0</v>
      </c>
      <c r="G64" s="51">
        <f>(G63/HSTtlSecc_B)</f>
        <v>0</v>
      </c>
    </row>
    <row r="65" spans="3:9" ht="9.9499999999999993" customHeight="1" x14ac:dyDescent="0.25"/>
    <row r="66" spans="3:9" ht="15.75" thickBot="1" x14ac:dyDescent="0.3">
      <c r="C66" s="9" t="s">
        <v>46</v>
      </c>
      <c r="D66" s="10"/>
      <c r="E66" s="10"/>
      <c r="F66" s="10"/>
      <c r="G66" s="10"/>
      <c r="H66" s="10"/>
      <c r="I66" s="10"/>
    </row>
    <row r="67" spans="3:9" ht="39" thickBot="1" x14ac:dyDescent="0.3">
      <c r="C67" s="60" t="s">
        <v>47</v>
      </c>
      <c r="D67" s="53">
        <v>0</v>
      </c>
      <c r="E67" s="53">
        <v>1</v>
      </c>
      <c r="F67" s="53">
        <v>2</v>
      </c>
      <c r="G67" s="53" t="s">
        <v>7</v>
      </c>
      <c r="H67" s="13" t="s">
        <v>8</v>
      </c>
      <c r="I67" s="13" t="s">
        <v>9</v>
      </c>
    </row>
    <row r="68" spans="3:9" ht="15.75" thickBot="1" x14ac:dyDescent="0.3">
      <c r="C68" s="60" t="s">
        <v>10</v>
      </c>
      <c r="D68" s="61"/>
      <c r="E68" s="61"/>
      <c r="F68" s="61"/>
      <c r="G68" s="61"/>
      <c r="H68" s="17"/>
      <c r="I68" s="17"/>
    </row>
    <row r="69" spans="3:9" ht="51.75" thickBot="1" x14ac:dyDescent="0.3">
      <c r="C69" s="62" t="s">
        <v>48</v>
      </c>
      <c r="D69" s="58"/>
      <c r="E69" s="58"/>
      <c r="F69" s="58"/>
      <c r="G69" s="58"/>
      <c r="H69" s="55"/>
      <c r="I69" s="55"/>
    </row>
    <row r="70" spans="3:9" ht="26.25" thickBot="1" x14ac:dyDescent="0.3">
      <c r="C70" s="18" t="s">
        <v>49</v>
      </c>
      <c r="D70" s="24"/>
      <c r="E70" s="24"/>
      <c r="F70" s="24"/>
      <c r="G70" s="24"/>
      <c r="H70" s="25"/>
      <c r="I70" s="25"/>
    </row>
    <row r="71" spans="3:9" ht="26.25" thickBot="1" x14ac:dyDescent="0.3">
      <c r="C71" s="18" t="s">
        <v>50</v>
      </c>
      <c r="D71" s="24"/>
      <c r="E71" s="24"/>
      <c r="F71" s="24"/>
      <c r="G71" s="24"/>
      <c r="H71" s="25"/>
      <c r="I71" s="25"/>
    </row>
    <row r="72" spans="3:9" ht="26.25" thickBot="1" x14ac:dyDescent="0.3">
      <c r="C72" s="62" t="s">
        <v>51</v>
      </c>
      <c r="D72" s="24"/>
      <c r="E72" s="24"/>
      <c r="F72" s="24"/>
      <c r="G72" s="24"/>
      <c r="H72" s="25"/>
      <c r="I72" s="25"/>
    </row>
    <row r="73" spans="3:9" ht="18" thickBot="1" x14ac:dyDescent="0.3">
      <c r="C73" s="62" t="s">
        <v>52</v>
      </c>
      <c r="D73" s="24"/>
      <c r="E73" s="24"/>
      <c r="F73" s="24"/>
      <c r="G73" s="24"/>
      <c r="H73" s="21"/>
      <c r="I73" s="21"/>
    </row>
    <row r="74" spans="3:9" ht="26.25" thickBot="1" x14ac:dyDescent="0.3">
      <c r="C74" s="62" t="s">
        <v>53</v>
      </c>
      <c r="D74" s="58"/>
      <c r="E74" s="58"/>
      <c r="F74" s="58"/>
      <c r="G74" s="58"/>
      <c r="H74" s="55"/>
      <c r="I74" s="55"/>
    </row>
    <row r="75" spans="3:9" ht="26.25" thickBot="1" x14ac:dyDescent="0.3">
      <c r="C75" s="18" t="s">
        <v>54</v>
      </c>
      <c r="D75" s="19"/>
      <c r="E75" s="19"/>
      <c r="F75" s="19"/>
      <c r="G75" s="19"/>
      <c r="H75" s="28" t="s">
        <v>55</v>
      </c>
      <c r="I75" s="29"/>
    </row>
    <row r="76" spans="3:9" ht="26.25" thickBot="1" x14ac:dyDescent="0.3">
      <c r="C76" s="18" t="s">
        <v>56</v>
      </c>
      <c r="D76" s="19"/>
      <c r="E76" s="19"/>
      <c r="F76" s="19"/>
      <c r="G76" s="19"/>
      <c r="H76" s="28" t="s">
        <v>55</v>
      </c>
      <c r="I76" s="29"/>
    </row>
    <row r="77" spans="3:9" ht="64.5" thickBot="1" x14ac:dyDescent="0.3">
      <c r="C77" s="63" t="s">
        <v>57</v>
      </c>
      <c r="D77" s="19"/>
      <c r="E77" s="19"/>
      <c r="F77" s="19"/>
      <c r="G77" s="19"/>
      <c r="H77" s="28" t="s">
        <v>58</v>
      </c>
      <c r="I77" s="64"/>
    </row>
    <row r="78" spans="3:9" x14ac:dyDescent="0.25">
      <c r="C78" s="30" t="s">
        <v>19</v>
      </c>
      <c r="D78" s="31"/>
      <c r="E78" s="31"/>
      <c r="F78" s="31"/>
      <c r="G78" s="31"/>
      <c r="H78" s="31"/>
      <c r="I78" s="32"/>
    </row>
    <row r="79" spans="3:9" ht="15.75" thickBot="1" x14ac:dyDescent="0.3">
      <c r="C79" s="33"/>
      <c r="D79" s="34"/>
      <c r="E79" s="34"/>
      <c r="F79" s="34"/>
      <c r="G79" s="34"/>
      <c r="H79" s="34"/>
      <c r="I79" s="35"/>
    </row>
    <row r="80" spans="3:9" ht="9.9499999999999993" customHeight="1" thickBot="1" x14ac:dyDescent="0.3"/>
    <row r="81" spans="3:9" ht="39" thickBot="1" x14ac:dyDescent="0.3">
      <c r="C81" s="11" t="s">
        <v>59</v>
      </c>
      <c r="D81" s="12">
        <v>0</v>
      </c>
      <c r="E81" s="12">
        <v>1</v>
      </c>
      <c r="F81" s="12">
        <v>2</v>
      </c>
      <c r="G81" s="12" t="s">
        <v>7</v>
      </c>
      <c r="H81" s="13" t="s">
        <v>8</v>
      </c>
      <c r="I81" s="13" t="s">
        <v>9</v>
      </c>
    </row>
    <row r="82" spans="3:9" ht="15.75" thickBot="1" x14ac:dyDescent="0.3">
      <c r="C82" s="60" t="s">
        <v>10</v>
      </c>
      <c r="D82" s="15"/>
      <c r="E82" s="15"/>
      <c r="F82" s="15"/>
      <c r="G82" s="15"/>
      <c r="H82" s="42"/>
      <c r="I82" s="42"/>
    </row>
    <row r="83" spans="3:9" ht="57.75" customHeight="1" thickBot="1" x14ac:dyDescent="0.3">
      <c r="C83" s="65" t="s">
        <v>60</v>
      </c>
      <c r="D83" s="24"/>
      <c r="E83" s="24"/>
      <c r="F83" s="24"/>
      <c r="G83" s="24"/>
      <c r="H83" s="25"/>
      <c r="I83" s="25"/>
    </row>
    <row r="84" spans="3:9" ht="57.75" customHeight="1" thickBot="1" x14ac:dyDescent="0.3">
      <c r="C84" s="43" t="s">
        <v>61</v>
      </c>
      <c r="D84" s="24"/>
      <c r="E84" s="24"/>
      <c r="F84" s="24"/>
      <c r="G84" s="24"/>
      <c r="H84" s="28" t="s">
        <v>62</v>
      </c>
      <c r="I84" s="64"/>
    </row>
    <row r="85" spans="3:9" ht="57.75" customHeight="1" thickBot="1" x14ac:dyDescent="0.3">
      <c r="C85" s="43" t="s">
        <v>63</v>
      </c>
      <c r="D85" s="24"/>
      <c r="E85" s="24"/>
      <c r="F85" s="24"/>
      <c r="G85" s="24"/>
      <c r="H85" s="28" t="s">
        <v>62</v>
      </c>
      <c r="I85" s="64"/>
    </row>
    <row r="86" spans="3:9" ht="57.75" customHeight="1" thickBot="1" x14ac:dyDescent="0.3">
      <c r="C86" s="43" t="s">
        <v>64</v>
      </c>
      <c r="D86" s="24"/>
      <c r="E86" s="24"/>
      <c r="F86" s="24"/>
      <c r="G86" s="24"/>
      <c r="H86" s="66"/>
      <c r="I86" s="64"/>
    </row>
    <row r="87" spans="3:9" ht="57" customHeight="1" thickBot="1" x14ac:dyDescent="0.3">
      <c r="C87" s="65" t="s">
        <v>65</v>
      </c>
      <c r="D87" s="24"/>
      <c r="E87" s="24"/>
      <c r="F87" s="24"/>
      <c r="G87" s="24"/>
      <c r="H87" s="64"/>
      <c r="I87" s="64"/>
    </row>
    <row r="88" spans="3:9" ht="62.25" customHeight="1" thickBot="1" x14ac:dyDescent="0.3">
      <c r="C88" s="65" t="s">
        <v>66</v>
      </c>
      <c r="D88" s="24"/>
      <c r="E88" s="24"/>
      <c r="F88" s="24"/>
      <c r="G88" s="24"/>
      <c r="H88" s="66"/>
      <c r="I88" s="64"/>
    </row>
    <row r="89" spans="3:9" ht="60.75" customHeight="1" thickBot="1" x14ac:dyDescent="0.3">
      <c r="C89" s="67" t="s">
        <v>67</v>
      </c>
      <c r="D89" s="24"/>
      <c r="E89" s="24"/>
      <c r="F89" s="24"/>
      <c r="G89" s="24"/>
      <c r="H89" s="64"/>
      <c r="I89" s="64"/>
    </row>
    <row r="90" spans="3:9" x14ac:dyDescent="0.25">
      <c r="C90" s="30" t="s">
        <v>19</v>
      </c>
      <c r="D90" s="31"/>
      <c r="E90" s="31"/>
      <c r="F90" s="31"/>
      <c r="G90" s="31"/>
      <c r="H90" s="31"/>
      <c r="I90" s="32"/>
    </row>
    <row r="91" spans="3:9" ht="15.75" thickBot="1" x14ac:dyDescent="0.3">
      <c r="C91" s="33"/>
      <c r="D91" s="34"/>
      <c r="E91" s="34"/>
      <c r="F91" s="34"/>
      <c r="G91" s="34"/>
      <c r="H91" s="34"/>
      <c r="I91" s="35"/>
    </row>
    <row r="92" spans="3:9" ht="9.9499999999999993" customHeight="1" thickBot="1" x14ac:dyDescent="0.3"/>
    <row r="93" spans="3:9" ht="39" thickBot="1" x14ac:dyDescent="0.3">
      <c r="C93" s="11" t="s">
        <v>68</v>
      </c>
      <c r="D93" s="12">
        <v>0</v>
      </c>
      <c r="E93" s="12">
        <v>1</v>
      </c>
      <c r="F93" s="12">
        <v>2</v>
      </c>
      <c r="G93" s="12" t="s">
        <v>7</v>
      </c>
      <c r="H93" s="13" t="s">
        <v>8</v>
      </c>
      <c r="I93" s="13" t="s">
        <v>9</v>
      </c>
    </row>
    <row r="94" spans="3:9" ht="15.75" thickBot="1" x14ac:dyDescent="0.3">
      <c r="C94" s="60" t="s">
        <v>10</v>
      </c>
      <c r="D94" s="16"/>
      <c r="E94" s="16"/>
      <c r="F94" s="16"/>
      <c r="G94" s="16"/>
      <c r="H94" s="15"/>
      <c r="I94" s="15"/>
    </row>
    <row r="95" spans="3:9" ht="26.25" thickBot="1" x14ac:dyDescent="0.3">
      <c r="C95" s="62" t="s">
        <v>69</v>
      </c>
      <c r="D95" s="58"/>
      <c r="E95" s="58"/>
      <c r="F95" s="58"/>
      <c r="G95" s="58"/>
      <c r="H95" s="55"/>
      <c r="I95" s="55"/>
    </row>
    <row r="96" spans="3:9" ht="39" thickBot="1" x14ac:dyDescent="0.3">
      <c r="C96" s="43" t="s">
        <v>70</v>
      </c>
      <c r="D96" s="24"/>
      <c r="E96" s="24"/>
      <c r="F96" s="24"/>
      <c r="G96" s="24"/>
      <c r="H96" s="66"/>
      <c r="I96" s="25"/>
    </row>
    <row r="97" spans="3:9" ht="102.75" thickBot="1" x14ac:dyDescent="0.3">
      <c r="C97" s="65" t="s">
        <v>71</v>
      </c>
      <c r="D97" s="24"/>
      <c r="E97" s="24"/>
      <c r="F97" s="24"/>
      <c r="G97" s="24"/>
      <c r="H97" s="28" t="s">
        <v>72</v>
      </c>
      <c r="I97" s="64"/>
    </row>
    <row r="98" spans="3:9" ht="90" thickBot="1" x14ac:dyDescent="0.3">
      <c r="C98" s="68" t="s">
        <v>73</v>
      </c>
      <c r="D98" s="69"/>
      <c r="E98" s="69"/>
      <c r="F98" s="69"/>
      <c r="G98" s="69"/>
      <c r="H98" s="28" t="s">
        <v>74</v>
      </c>
      <c r="I98" s="64"/>
    </row>
    <row r="99" spans="3:9" x14ac:dyDescent="0.25">
      <c r="C99" s="30" t="s">
        <v>19</v>
      </c>
      <c r="D99" s="31"/>
      <c r="E99" s="31"/>
      <c r="F99" s="31"/>
      <c r="G99" s="31"/>
      <c r="H99" s="31"/>
      <c r="I99" s="32"/>
    </row>
    <row r="100" spans="3:9" ht="15.75" thickBot="1" x14ac:dyDescent="0.3">
      <c r="C100" s="33"/>
      <c r="D100" s="34"/>
      <c r="E100" s="34"/>
      <c r="F100" s="34"/>
      <c r="G100" s="34"/>
      <c r="H100" s="34"/>
      <c r="I100" s="35"/>
    </row>
    <row r="101" spans="3:9" ht="9.9499999999999993" customHeight="1" thickBot="1" x14ac:dyDescent="0.3"/>
    <row r="102" spans="3:9" ht="39" thickBot="1" x14ac:dyDescent="0.3">
      <c r="C102" s="11" t="s">
        <v>75</v>
      </c>
      <c r="D102" s="12">
        <v>0</v>
      </c>
      <c r="E102" s="12">
        <v>1</v>
      </c>
      <c r="F102" s="12">
        <v>2</v>
      </c>
      <c r="G102" s="12" t="s">
        <v>7</v>
      </c>
      <c r="H102" s="13" t="s">
        <v>8</v>
      </c>
      <c r="I102" s="13" t="s">
        <v>9</v>
      </c>
    </row>
    <row r="103" spans="3:9" ht="15.75" thickBot="1" x14ac:dyDescent="0.3">
      <c r="C103" s="60" t="s">
        <v>10</v>
      </c>
      <c r="D103" s="15"/>
      <c r="E103" s="15"/>
      <c r="F103" s="15"/>
      <c r="G103" s="15"/>
      <c r="H103" s="42"/>
      <c r="I103" s="42"/>
    </row>
    <row r="104" spans="3:9" ht="26.25" thickBot="1" x14ac:dyDescent="0.3">
      <c r="C104" s="70" t="s">
        <v>76</v>
      </c>
      <c r="D104" s="24"/>
      <c r="E104" s="24"/>
      <c r="F104" s="24"/>
      <c r="G104" s="24"/>
      <c r="H104" s="25"/>
      <c r="I104" s="25"/>
    </row>
    <row r="105" spans="3:9" x14ac:dyDescent="0.25">
      <c r="C105" s="30" t="s">
        <v>19</v>
      </c>
      <c r="D105" s="31"/>
      <c r="E105" s="31"/>
      <c r="F105" s="31"/>
      <c r="G105" s="31"/>
      <c r="H105" s="31"/>
      <c r="I105" s="32"/>
    </row>
    <row r="106" spans="3:9" ht="15.75" thickBot="1" x14ac:dyDescent="0.3">
      <c r="C106" s="33"/>
      <c r="D106" s="34"/>
      <c r="E106" s="34"/>
      <c r="F106" s="34"/>
      <c r="G106" s="34"/>
      <c r="H106" s="34"/>
      <c r="I106" s="35"/>
    </row>
    <row r="107" spans="3:9" ht="9.9499999999999993" customHeight="1" thickBot="1" x14ac:dyDescent="0.3"/>
    <row r="108" spans="3:9" ht="39" thickBot="1" x14ac:dyDescent="0.3">
      <c r="C108" s="11" t="s">
        <v>77</v>
      </c>
      <c r="D108" s="12">
        <v>0</v>
      </c>
      <c r="E108" s="12">
        <v>1</v>
      </c>
      <c r="F108" s="12">
        <v>2</v>
      </c>
      <c r="G108" s="12" t="s">
        <v>7</v>
      </c>
      <c r="H108" s="13" t="s">
        <v>8</v>
      </c>
      <c r="I108" s="13" t="s">
        <v>9</v>
      </c>
    </row>
    <row r="109" spans="3:9" ht="15.75" thickBot="1" x14ac:dyDescent="0.3">
      <c r="C109" s="60" t="s">
        <v>10</v>
      </c>
      <c r="D109" s="58"/>
      <c r="E109" s="58"/>
      <c r="F109" s="58"/>
      <c r="G109" s="58"/>
      <c r="H109" s="55"/>
      <c r="I109" s="55"/>
    </row>
    <row r="110" spans="3:9" ht="51.75" thickBot="1" x14ac:dyDescent="0.3">
      <c r="C110" s="62" t="s">
        <v>78</v>
      </c>
      <c r="D110" s="58"/>
      <c r="E110" s="58"/>
      <c r="F110" s="58"/>
      <c r="G110" s="58"/>
      <c r="H110" s="55"/>
      <c r="I110" s="55"/>
    </row>
    <row r="111" spans="3:9" ht="15.75" thickBot="1" x14ac:dyDescent="0.3">
      <c r="C111" s="18" t="s">
        <v>79</v>
      </c>
      <c r="D111" s="58"/>
      <c r="E111" s="58"/>
      <c r="F111" s="58"/>
      <c r="G111" s="58"/>
      <c r="H111" s="55"/>
      <c r="I111" s="55"/>
    </row>
    <row r="112" spans="3:9" ht="39" thickBot="1" x14ac:dyDescent="0.3">
      <c r="C112" s="59" t="s">
        <v>80</v>
      </c>
      <c r="D112" s="24"/>
      <c r="E112" s="24"/>
      <c r="F112" s="24"/>
      <c r="G112" s="24"/>
      <c r="H112" s="25"/>
      <c r="I112" s="25"/>
    </row>
    <row r="113" spans="3:9" ht="26.25" thickBot="1" x14ac:dyDescent="0.3">
      <c r="C113" s="59" t="s">
        <v>81</v>
      </c>
      <c r="D113" s="24"/>
      <c r="E113" s="24"/>
      <c r="F113" s="24"/>
      <c r="G113" s="24"/>
      <c r="H113" s="25"/>
      <c r="I113" s="25"/>
    </row>
    <row r="114" spans="3:9" ht="51.75" thickBot="1" x14ac:dyDescent="0.3">
      <c r="C114" s="59" t="s">
        <v>82</v>
      </c>
      <c r="D114" s="24"/>
      <c r="E114" s="24"/>
      <c r="F114" s="24"/>
      <c r="G114" s="24"/>
      <c r="H114" s="25"/>
      <c r="I114" s="25"/>
    </row>
    <row r="115" spans="3:9" ht="39" thickBot="1" x14ac:dyDescent="0.3">
      <c r="C115" s="71" t="s">
        <v>83</v>
      </c>
      <c r="D115" s="24"/>
      <c r="E115" s="24"/>
      <c r="F115" s="24"/>
      <c r="G115" s="24"/>
      <c r="H115" s="25"/>
      <c r="I115" s="25"/>
    </row>
    <row r="116" spans="3:9" ht="26.25" thickBot="1" x14ac:dyDescent="0.3">
      <c r="C116" s="71" t="s">
        <v>84</v>
      </c>
      <c r="D116" s="24"/>
      <c r="E116" s="24"/>
      <c r="F116" s="24"/>
      <c r="G116" s="24"/>
      <c r="H116" s="25"/>
      <c r="I116" s="25"/>
    </row>
    <row r="117" spans="3:9" ht="26.25" thickBot="1" x14ac:dyDescent="0.3">
      <c r="C117" s="18" t="s">
        <v>85</v>
      </c>
      <c r="D117" s="24"/>
      <c r="E117" s="24"/>
      <c r="F117" s="24"/>
      <c r="G117" s="24"/>
      <c r="H117" s="66"/>
      <c r="I117" s="25"/>
    </row>
    <row r="118" spans="3:9" ht="153.75" thickBot="1" x14ac:dyDescent="0.3">
      <c r="C118" s="72" t="s">
        <v>86</v>
      </c>
      <c r="D118" s="24"/>
      <c r="E118" s="24"/>
      <c r="F118" s="24"/>
      <c r="G118" s="24"/>
      <c r="H118" s="28" t="s">
        <v>87</v>
      </c>
      <c r="I118" s="64" t="s">
        <v>88</v>
      </c>
    </row>
    <row r="119" spans="3:9" x14ac:dyDescent="0.25">
      <c r="C119" s="30" t="s">
        <v>19</v>
      </c>
      <c r="D119" s="31"/>
      <c r="E119" s="31"/>
      <c r="F119" s="31"/>
      <c r="G119" s="31"/>
      <c r="H119" s="31"/>
      <c r="I119" s="32"/>
    </row>
    <row r="120" spans="3:9" ht="15.75" thickBot="1" x14ac:dyDescent="0.3">
      <c r="C120" s="33"/>
      <c r="D120" s="34"/>
      <c r="E120" s="34"/>
      <c r="F120" s="34"/>
      <c r="G120" s="34"/>
      <c r="H120" s="34"/>
      <c r="I120" s="35"/>
    </row>
    <row r="121" spans="3:9" ht="9.9499999999999993" customHeight="1" x14ac:dyDescent="0.25"/>
    <row r="122" spans="3:9" x14ac:dyDescent="0.25">
      <c r="C122" s="46" t="s">
        <v>89</v>
      </c>
      <c r="D122" s="47">
        <f>SUM(COUNTIF(C70:C77,"*")-COUNTIF(C74,"*"),COUNTIF(C83:C89,"*"),COUNTIF(C96:C98,"*"),COUNTIF(C104,"*"),COUNTIF(C112:C118,"*"))</f>
        <v>25</v>
      </c>
    </row>
    <row r="123" spans="3:9" x14ac:dyDescent="0.25">
      <c r="C123" s="46" t="s">
        <v>28</v>
      </c>
      <c r="D123" s="47">
        <f>SUM(COUNTIF(D70:D77,"x")-COUNTIF(D74,"x"),COUNTIF(D83:D89,"x"),COUNTIF(D96:D98,"x"),COUNTIF(D104,"x"),COUNTIF(D112:D118,"x"))</f>
        <v>0</v>
      </c>
      <c r="E123" s="49">
        <f>SUM(COUNTIF(E70:E77,"x")-COUNTIF(E74,"x"),COUNTIF(E83:E89,"x"),COUNTIF(E96:E98,"x"),COUNTIF(E104,"x"),COUNTIF(E112:E118,"x"))*E108</f>
        <v>0</v>
      </c>
      <c r="F123" s="49">
        <f>SUM(COUNTIF(F70:F77,"x")-COUNTIF(F74,"x"),COUNTIF(F83:F89,"x"),COUNTIF(F96:F98,"x"),COUNTIF(F104,"x"),COUNTIF(F112:F118,"x"))*F108</f>
        <v>0</v>
      </c>
      <c r="G123" s="49">
        <f>SUM(COUNTIF(G70:G77,"x")-COUNTIF(G74,"x"),COUNTIF(G83:G89,"x"),COUNTIF(G96:G98,"x"),COUNTIF(G104,"x"),COUNTIF(G112:G118,"x"))</f>
        <v>0</v>
      </c>
    </row>
    <row r="124" spans="3:9" x14ac:dyDescent="0.25">
      <c r="C124" s="46" t="s">
        <v>29</v>
      </c>
      <c r="D124" s="51">
        <f>D123/HSTtlSecc_C</f>
        <v>0</v>
      </c>
      <c r="E124" s="51">
        <f>IF(E123=0,0,E123/(HSTtlSecc_C))</f>
        <v>0</v>
      </c>
      <c r="F124" s="51">
        <f>IF(F123=0,0,F123/(HSTtlSecc_C*F108))</f>
        <v>0</v>
      </c>
      <c r="G124" s="51">
        <f>G123/HSTtlSecc_C</f>
        <v>0</v>
      </c>
    </row>
    <row r="125" spans="3:9" ht="9.9499999999999993" customHeight="1" x14ac:dyDescent="0.25"/>
    <row r="126" spans="3:9" x14ac:dyDescent="0.25">
      <c r="C126" s="46" t="s">
        <v>90</v>
      </c>
      <c r="D126" s="47">
        <f>HSTtlSecc_A+HSTtlSecc_B+HSTtlSecc_C</f>
        <v>44</v>
      </c>
    </row>
    <row r="127" spans="3:9" x14ac:dyDescent="0.25">
      <c r="C127" s="46" t="s">
        <v>28</v>
      </c>
      <c r="D127" s="49">
        <f>SUM(D37,D63,D123)</f>
        <v>0</v>
      </c>
      <c r="E127" s="49">
        <f>SUM(E37,E63,E123)</f>
        <v>0</v>
      </c>
      <c r="F127" s="49">
        <f>SUM(F37,F63,F123)</f>
        <v>0</v>
      </c>
      <c r="G127" s="49">
        <f>SUM(G37,G63,G123)</f>
        <v>0</v>
      </c>
      <c r="H127" s="73"/>
    </row>
    <row r="128" spans="3:9" x14ac:dyDescent="0.25">
      <c r="C128" s="46" t="s">
        <v>29</v>
      </c>
      <c r="D128" s="51">
        <f>IF(D127=0,0,D127/HS_Ttl)</f>
        <v>0</v>
      </c>
      <c r="E128" s="51">
        <f>IF(E127=0,0,E127/(HS_Ttl))</f>
        <v>0</v>
      </c>
      <c r="F128" s="51">
        <f>IF(F127=0,0,F127/(HS_Ttl*F108))</f>
        <v>0</v>
      </c>
      <c r="G128" s="51">
        <f>G127/HS_Ttl</f>
        <v>0</v>
      </c>
    </row>
  </sheetData>
  <sheetProtection selectLockedCells="1"/>
  <mergeCells count="16">
    <mergeCell ref="C90:I91"/>
    <mergeCell ref="C99:I100"/>
    <mergeCell ref="C105:I106"/>
    <mergeCell ref="C119:I120"/>
    <mergeCell ref="C33:I34"/>
    <mergeCell ref="C40:I40"/>
    <mergeCell ref="C47:I48"/>
    <mergeCell ref="C59:I60"/>
    <mergeCell ref="C66:I66"/>
    <mergeCell ref="C78:I79"/>
    <mergeCell ref="C4:I4"/>
    <mergeCell ref="C5:I5"/>
    <mergeCell ref="C6:I6"/>
    <mergeCell ref="C11:I11"/>
    <mergeCell ref="C12:I12"/>
    <mergeCell ref="C22:I23"/>
  </mergeCells>
  <pageMargins left="0.36" right="0.21" top="0.39" bottom="0.4" header="0.17" footer="0.17"/>
  <pageSetup scale="54" fitToHeight="3" orientation="portrait" r:id="rId1"/>
  <headerFooter>
    <oddHeader>&amp;R&amp;"Times New Roman,Regular"&amp;10Attachment 23 – CPE Delegation Oversight Annual Audit Tool</oddHeader>
    <oddFooter>&amp;RPage &amp;P of &amp;N</oddFooter>
  </headerFooter>
  <rowBreaks count="2" manualBreakCount="2">
    <brk id="48" min="2" max="8" man="1"/>
    <brk id="91" min="2"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9279E2201E3E498517836E9D64AA54" ma:contentTypeVersion="12" ma:contentTypeDescription="Create a new document." ma:contentTypeScope="" ma:versionID="3fe4164c2bdcab8984278643df909998">
  <xsd:schema xmlns:xsd="http://www.w3.org/2001/XMLSchema" xmlns:xs="http://www.w3.org/2001/XMLSchema" xmlns:p="http://schemas.microsoft.com/office/2006/metadata/properties" xmlns:ns2="bfa50e8d-32ca-44c1-ad20-784ed1d78d2d" xmlns:ns3="190d4737-09f4-47c3-bf7c-cf21519e4370" targetNamespace="http://schemas.microsoft.com/office/2006/metadata/properties" ma:root="true" ma:fieldsID="06fdd5331ed4a3af24c5956680184ccd" ns2:_="" ns3:_="">
    <xsd:import namespace="bfa50e8d-32ca-44c1-ad20-784ed1d78d2d"/>
    <xsd:import namespace="190d4737-09f4-47c3-bf7c-cf21519e43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50e8d-32ca-44c1-ad20-784ed1d78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ff41d99-88b5-42a3-afcf-f2e83a522cf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d4737-09f4-47c3-bf7c-cf21519e437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be33e3-41aa-49d2-82ee-107a142b3086}" ma:internalName="TaxCatchAll" ma:showField="CatchAllData" ma:web="190d4737-09f4-47c3-bf7c-cf21519e437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a50e8d-32ca-44c1-ad20-784ed1d78d2d">
      <Terms xmlns="http://schemas.microsoft.com/office/infopath/2007/PartnerControls"/>
    </lcf76f155ced4ddcb4097134ff3c332f>
    <TaxCatchAll xmlns="190d4737-09f4-47c3-bf7c-cf21519e4370" xsi:nil="true"/>
  </documentManagement>
</p:properties>
</file>

<file path=customXml/itemProps1.xml><?xml version="1.0" encoding="utf-8"?>
<ds:datastoreItem xmlns:ds="http://schemas.openxmlformats.org/officeDocument/2006/customXml" ds:itemID="{D289AEDD-E20A-4032-8729-3B973366261F}"/>
</file>

<file path=customXml/itemProps2.xml><?xml version="1.0" encoding="utf-8"?>
<ds:datastoreItem xmlns:ds="http://schemas.openxmlformats.org/officeDocument/2006/customXml" ds:itemID="{E4A44BFA-19D7-4C5C-B9B9-6C7A6E377487}"/>
</file>

<file path=customXml/itemProps3.xml><?xml version="1.0" encoding="utf-8"?>
<ds:datastoreItem xmlns:ds="http://schemas.openxmlformats.org/officeDocument/2006/customXml" ds:itemID="{8FAB45D7-0A91-4225-992E-7123F9BE3F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HIPAA SECURITY RULE</vt:lpstr>
      <vt:lpstr>'HIPAA SECURITY RULE'!HS_Ttl</vt:lpstr>
      <vt:lpstr>'HIPAA SECURITY RULE'!HSTtlSecc_A</vt:lpstr>
      <vt:lpstr>'HIPAA SECURITY RULE'!HSTtlSecc_B</vt:lpstr>
      <vt:lpstr>'HIPAA SECURITY RULE'!HSTtlSecc_C</vt:lpstr>
      <vt:lpstr>'HIPAA SECURITY RULE'!Print_Area</vt:lpstr>
      <vt:lpstr>'HIPAA SECURITY RULE'!Print_Titles</vt:lpstr>
    </vt:vector>
  </TitlesOfParts>
  <Company>Inland Empire Health 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Gonzalez</dc:creator>
  <cp:lastModifiedBy>Jessica Gonzalez</cp:lastModifiedBy>
  <dcterms:created xsi:type="dcterms:W3CDTF">2020-06-17T04:28:48Z</dcterms:created>
  <dcterms:modified xsi:type="dcterms:W3CDTF">2020-06-17T04:32:42Z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0x0101006A9279E2201E3E498517836E9D64AA54</vt:lpwstr>
  </property>
</Properties>
</file>