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iehp-my.sharepoint.com/personal/christopher_ibasan_iehp_org/Documents/Desktop/DOA Documents/"/>
    </mc:Choice>
  </mc:AlternateContent>
  <xr:revisionPtr revIDLastSave="12" documentId="13_ncr:1_{618B5239-AE27-4CF4-9CC3-8DA245ED95F3}" xr6:coauthVersionLast="47" xr6:coauthVersionMax="47" xr10:uidLastSave="{E901FA44-D091-4452-9661-8FA26A24578C}"/>
  <bookViews>
    <workbookView xWindow="-120" yWindow="-120" windowWidth="29040" windowHeight="17640" activeTab="1" xr2:uid="{00000000-000D-0000-FFFF-FFFF00000000}"/>
  </bookViews>
  <sheets>
    <sheet name="QI-NET 2025" sheetId="25" r:id="rId1"/>
    <sheet name="UM D-SNP 2025" sheetId="27" r:id="rId2"/>
    <sheet name="CM D-SNP 2025" sheetId="26" r:id="rId3"/>
    <sheet name="NCQA ME 2022- NO ME5" sheetId="12" state="hidden" r:id="rId4"/>
    <sheet name="NCQA ME 2022" sheetId="10" state="hidden" r:id="rId5"/>
    <sheet name="UM 2022" sheetId="4" state="hidden" r:id="rId6"/>
    <sheet name="IPA names" sheetId="17" state="hidden" r:id="rId7"/>
  </sheets>
  <definedNames>
    <definedName name="_xlnm.Print_Area" localSheetId="2">'CM D-SNP 2025'!$A$1:$G$118</definedName>
    <definedName name="_xlnm.Print_Area" localSheetId="6">'IPA names'!#REF!</definedName>
    <definedName name="_xlnm.Print_Area" localSheetId="4">'NCQA ME 2022'!$A$1:$P$58</definedName>
    <definedName name="_xlnm.Print_Area" localSheetId="3">'NCQA ME 2022- NO ME5'!$A$1:$P$45</definedName>
    <definedName name="_xlnm.Print_Area" localSheetId="0">'QI-NET 2025'!$A$1:$G$57</definedName>
    <definedName name="_xlnm.Print_Area" localSheetId="5">'UM 2022'!$A$1:$P$141</definedName>
    <definedName name="_xlnm.Print_Area" localSheetId="1">'UM D-SNP 2025'!$A$1:$G$256</definedName>
    <definedName name="QM" localSheetId="2">#REF!</definedName>
    <definedName name="QM" localSheetId="0">#REF!</definedName>
    <definedName name="QM" localSheetId="1">#REF!</definedName>
    <definedName name="QM">#REF!</definedName>
    <definedName name="yesno" localSheetId="2">'CM D-SNP 2025'!#REF!</definedName>
    <definedName name="yesno" localSheetId="6">'IPA names'!#REF!</definedName>
    <definedName name="yesno" localSheetId="4">'NCQA ME 2022'!$H$18:$H$19</definedName>
    <definedName name="yesno" localSheetId="3">'NCQA ME 2022- NO ME5'!$H$18:$H$19</definedName>
    <definedName name="yesno" localSheetId="0">'QI-NET 2025'!#REF!</definedName>
    <definedName name="yesno" localSheetId="5">'UM 2022'!$H$25:$H$26</definedName>
    <definedName name="yesno" localSheetId="1">'UM D-SNP 2025'!#REF!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6" i="27" l="1"/>
  <c r="E255" i="27" s="1"/>
  <c r="D255" i="27"/>
  <c r="C255" i="27"/>
  <c r="C254" i="27"/>
  <c r="D246" i="27"/>
  <c r="C247" i="27" s="1"/>
  <c r="E246" i="27" s="1"/>
  <c r="C246" i="27"/>
  <c r="C245" i="27"/>
  <c r="D234" i="27"/>
  <c r="C234" i="27"/>
  <c r="C233" i="27"/>
  <c r="C235" i="27" s="1"/>
  <c r="E234" i="27" s="1"/>
  <c r="C225" i="27"/>
  <c r="E224" i="27" s="1"/>
  <c r="D224" i="27"/>
  <c r="C224" i="27"/>
  <c r="C223" i="27"/>
  <c r="D216" i="27"/>
  <c r="C217" i="27" s="1"/>
  <c r="E216" i="27" s="1"/>
  <c r="C216" i="27"/>
  <c r="C215" i="27"/>
  <c r="D208" i="27"/>
  <c r="C208" i="27"/>
  <c r="C207" i="27"/>
  <c r="C209" i="27" s="1"/>
  <c r="E208" i="27" s="1"/>
  <c r="D200" i="27"/>
  <c r="C201" i="27" s="1"/>
  <c r="E200" i="27" s="1"/>
  <c r="C200" i="27"/>
  <c r="C199" i="27"/>
  <c r="D192" i="27"/>
  <c r="C193" i="27" s="1"/>
  <c r="E192" i="27" s="1"/>
  <c r="C192" i="27"/>
  <c r="C191" i="27"/>
  <c r="C183" i="27"/>
  <c r="E182" i="27" s="1"/>
  <c r="D182" i="27"/>
  <c r="C182" i="27"/>
  <c r="C181" i="27"/>
  <c r="D175" i="27"/>
  <c r="C176" i="27" s="1"/>
  <c r="E175" i="27" s="1"/>
  <c r="C175" i="27"/>
  <c r="C174" i="27"/>
  <c r="C168" i="27"/>
  <c r="E167" i="27" s="1"/>
  <c r="D167" i="27"/>
  <c r="C167" i="27"/>
  <c r="C166" i="27"/>
  <c r="C161" i="27"/>
  <c r="E160" i="27" s="1"/>
  <c r="D160" i="27"/>
  <c r="C160" i="27"/>
  <c r="C159" i="27"/>
  <c r="D148" i="27"/>
  <c r="C149" i="27" s="1"/>
  <c r="E148" i="27" s="1"/>
  <c r="C148" i="27"/>
  <c r="C147" i="27"/>
  <c r="C140" i="27"/>
  <c r="E139" i="27" s="1"/>
  <c r="D139" i="27"/>
  <c r="C139" i="27"/>
  <c r="C138" i="27"/>
  <c r="D131" i="27"/>
  <c r="C132" i="27" s="1"/>
  <c r="E131" i="27" s="1"/>
  <c r="C131" i="27"/>
  <c r="C130" i="27"/>
  <c r="D123" i="27"/>
  <c r="C124" i="27" s="1"/>
  <c r="E123" i="27" s="1"/>
  <c r="C123" i="27"/>
  <c r="C122" i="27"/>
  <c r="D114" i="27"/>
  <c r="C115" i="27" s="1"/>
  <c r="E114" i="27" s="1"/>
  <c r="C114" i="27"/>
  <c r="C113" i="27"/>
  <c r="D107" i="27"/>
  <c r="C108" i="27" s="1"/>
  <c r="E107" i="27" s="1"/>
  <c r="C107" i="27"/>
  <c r="C106" i="27"/>
  <c r="C93" i="27"/>
  <c r="E92" i="27" s="1"/>
  <c r="D92" i="27"/>
  <c r="C92" i="27"/>
  <c r="C91" i="27"/>
  <c r="D85" i="27"/>
  <c r="C86" i="27" s="1"/>
  <c r="E85" i="27" s="1"/>
  <c r="C85" i="27"/>
  <c r="C84" i="27"/>
  <c r="D79" i="27"/>
  <c r="C80" i="27" s="1"/>
  <c r="E79" i="27" s="1"/>
  <c r="C79" i="27"/>
  <c r="C78" i="27"/>
  <c r="C72" i="27"/>
  <c r="E71" i="27"/>
  <c r="D71" i="27"/>
  <c r="C71" i="27"/>
  <c r="C70" i="27"/>
  <c r="D62" i="27"/>
  <c r="C63" i="27" s="1"/>
  <c r="E62" i="27" s="1"/>
  <c r="C62" i="27"/>
  <c r="C61" i="27"/>
  <c r="D50" i="27"/>
  <c r="C51" i="27" s="1"/>
  <c r="E50" i="27" s="1"/>
  <c r="C50" i="27"/>
  <c r="C49" i="27"/>
  <c r="D43" i="27"/>
  <c r="C44" i="27" s="1"/>
  <c r="E43" i="27" s="1"/>
  <c r="C43" i="27"/>
  <c r="C42" i="27"/>
  <c r="D36" i="27"/>
  <c r="C37" i="27" s="1"/>
  <c r="E36" i="27" s="1"/>
  <c r="C36" i="27"/>
  <c r="C35" i="27"/>
  <c r="C24" i="27"/>
  <c r="E23" i="27" s="1"/>
  <c r="D23" i="27"/>
  <c r="C23" i="27"/>
  <c r="C22" i="27"/>
  <c r="D17" i="27"/>
  <c r="C18" i="27" s="1"/>
  <c r="E17" i="27" s="1"/>
  <c r="C17" i="27"/>
  <c r="C16" i="27"/>
  <c r="E117" i="26"/>
  <c r="D117" i="26"/>
  <c r="C118" i="26" s="1"/>
  <c r="C117" i="26"/>
  <c r="C116" i="26"/>
  <c r="C110" i="26"/>
  <c r="F109" i="26" s="1"/>
  <c r="E109" i="26"/>
  <c r="D109" i="26"/>
  <c r="C109" i="26"/>
  <c r="C108" i="26"/>
  <c r="E101" i="26"/>
  <c r="D101" i="26"/>
  <c r="C102" i="26" s="1"/>
  <c r="C101" i="26"/>
  <c r="C100" i="26"/>
  <c r="E93" i="26"/>
  <c r="F93" i="26" s="1"/>
  <c r="D93" i="26"/>
  <c r="C94" i="26" s="1"/>
  <c r="C93" i="26"/>
  <c r="C92" i="26"/>
  <c r="C87" i="26"/>
  <c r="F86" i="26" s="1"/>
  <c r="E86" i="26"/>
  <c r="D86" i="26"/>
  <c r="C86" i="26"/>
  <c r="C85" i="26"/>
  <c r="E77" i="26"/>
  <c r="D77" i="26"/>
  <c r="C78" i="26" s="1"/>
  <c r="C77" i="26"/>
  <c r="C76" i="26"/>
  <c r="E66" i="26"/>
  <c r="F66" i="26" s="1"/>
  <c r="D66" i="26"/>
  <c r="C67" i="26" s="1"/>
  <c r="C66" i="26"/>
  <c r="C65" i="26"/>
  <c r="E58" i="26"/>
  <c r="D58" i="26"/>
  <c r="C59" i="26" s="1"/>
  <c r="C58" i="26"/>
  <c r="C57" i="26"/>
  <c r="C52" i="26"/>
  <c r="F51" i="26" s="1"/>
  <c r="E51" i="26"/>
  <c r="D51" i="26"/>
  <c r="C51" i="26"/>
  <c r="C50" i="26"/>
  <c r="E38" i="26"/>
  <c r="F38" i="26" s="1"/>
  <c r="D38" i="26"/>
  <c r="C39" i="26" s="1"/>
  <c r="C38" i="26"/>
  <c r="C37" i="26"/>
  <c r="E22" i="26"/>
  <c r="D22" i="26"/>
  <c r="C23" i="26" s="1"/>
  <c r="C22" i="26"/>
  <c r="C21" i="26"/>
  <c r="E11" i="26"/>
  <c r="D11" i="26"/>
  <c r="C11" i="26"/>
  <c r="C10" i="26"/>
  <c r="C12" i="26" s="1"/>
  <c r="F11" i="26" s="1"/>
  <c r="G3" i="26"/>
  <c r="F3" i="27" l="1"/>
  <c r="F77" i="26"/>
  <c r="F58" i="26"/>
  <c r="F22" i="26"/>
  <c r="F101" i="26"/>
  <c r="F117" i="26"/>
  <c r="E56" i="25" l="1"/>
  <c r="E57" i="25" s="1"/>
  <c r="D56" i="25"/>
  <c r="E49" i="25"/>
  <c r="E50" i="25" s="1"/>
  <c r="D49" i="25"/>
  <c r="D50" i="25" s="1"/>
  <c r="E41" i="25"/>
  <c r="E42" i="25" s="1"/>
  <c r="D41" i="25"/>
  <c r="D42" i="25" s="1"/>
  <c r="E31" i="25"/>
  <c r="E32" i="25" s="1"/>
  <c r="D31" i="25"/>
  <c r="D32" i="25" s="1"/>
  <c r="E23" i="25"/>
  <c r="E24" i="25" s="1"/>
  <c r="D23" i="25"/>
  <c r="D24" i="25" s="1"/>
  <c r="E14" i="25"/>
  <c r="E13" i="25"/>
  <c r="D13" i="25"/>
  <c r="D14" i="25" s="1"/>
  <c r="F56" i="25" l="1"/>
  <c r="D57" i="25"/>
  <c r="F41" i="25"/>
  <c r="F13" i="25"/>
  <c r="F49" i="25"/>
  <c r="F23" i="25"/>
  <c r="F31" i="25"/>
  <c r="G3" i="25" l="1"/>
  <c r="P3" i="4" l="1"/>
  <c r="P3" i="12"/>
  <c r="D218" i="4"/>
  <c r="D219" i="4" s="1"/>
  <c r="E218" i="4"/>
  <c r="E219" i="4" s="1"/>
  <c r="E180" i="4"/>
  <c r="E181" i="4" s="1"/>
  <c r="D180" i="4"/>
  <c r="D181" i="4" s="1"/>
  <c r="E172" i="4"/>
  <c r="E173" i="4" s="1"/>
  <c r="E160" i="4"/>
  <c r="E161" i="4" s="1"/>
  <c r="D160" i="4"/>
  <c r="D161" i="4" s="1"/>
  <c r="E152" i="4"/>
  <c r="E153" i="4" s="1"/>
  <c r="E138" i="4"/>
  <c r="E139" i="4" s="1"/>
  <c r="D88" i="4"/>
  <c r="E209" i="4"/>
  <c r="O209" i="4" s="1"/>
  <c r="D121" i="4"/>
  <c r="D122" i="4" s="1"/>
  <c r="D114" i="4"/>
  <c r="D115" i="4" s="1"/>
  <c r="D105" i="4"/>
  <c r="D106" i="4" s="1"/>
  <c r="D75" i="4"/>
  <c r="D76" i="4" s="1"/>
  <c r="D67" i="4"/>
  <c r="D68" i="4" s="1"/>
  <c r="D58" i="4"/>
  <c r="D59" i="4" s="1"/>
  <c r="D46" i="4"/>
  <c r="D47" i="4" s="1"/>
  <c r="D39" i="4"/>
  <c r="D40" i="4" s="1"/>
  <c r="D32" i="4"/>
  <c r="D33" i="4" s="1"/>
  <c r="D20" i="4"/>
  <c r="D21" i="4" s="1"/>
  <c r="E132" i="12"/>
  <c r="E133" i="12" s="1"/>
  <c r="D132" i="12"/>
  <c r="D133" i="12" s="1"/>
  <c r="E123" i="12"/>
  <c r="E124" i="12" s="1"/>
  <c r="D123" i="12"/>
  <c r="C122" i="12"/>
  <c r="D124" i="12" s="1"/>
  <c r="E116" i="12"/>
  <c r="E117" i="12" s="1"/>
  <c r="D116" i="12"/>
  <c r="D117" i="12" s="1"/>
  <c r="E109" i="12"/>
  <c r="E110" i="12" s="1"/>
  <c r="D109" i="12"/>
  <c r="D110" i="12" s="1"/>
  <c r="D104" i="12"/>
  <c r="E103" i="12"/>
  <c r="E104" i="12" s="1"/>
  <c r="D103" i="12"/>
  <c r="O103" i="12" s="1"/>
  <c r="E94" i="12"/>
  <c r="E93" i="12"/>
  <c r="D93" i="12"/>
  <c r="O93" i="12" s="1"/>
  <c r="E82" i="12"/>
  <c r="E81" i="12"/>
  <c r="D81" i="12"/>
  <c r="D82" i="12" s="1"/>
  <c r="E70" i="12"/>
  <c r="E71" i="12" s="1"/>
  <c r="D70" i="12"/>
  <c r="D71" i="12" s="1"/>
  <c r="E61" i="12"/>
  <c r="E62" i="12" s="1"/>
  <c r="D61" i="12"/>
  <c r="D62" i="12" s="1"/>
  <c r="E54" i="12"/>
  <c r="E55" i="12" s="1"/>
  <c r="D54" i="12"/>
  <c r="O54" i="12" s="1"/>
  <c r="E44" i="12"/>
  <c r="E45" i="12" s="1"/>
  <c r="D44" i="12"/>
  <c r="D45" i="12" s="1"/>
  <c r="E34" i="12"/>
  <c r="E35" i="12" s="1"/>
  <c r="D34" i="12"/>
  <c r="D35" i="12" s="1"/>
  <c r="E22" i="12"/>
  <c r="E23" i="12" s="1"/>
  <c r="D22" i="12"/>
  <c r="D23" i="12" s="1"/>
  <c r="D15" i="12"/>
  <c r="E14" i="12"/>
  <c r="E15" i="12" s="1"/>
  <c r="D14" i="12"/>
  <c r="D14" i="4"/>
  <c r="D15" i="4" s="1"/>
  <c r="D171" i="10"/>
  <c r="D170" i="10"/>
  <c r="D162" i="10"/>
  <c r="D161" i="10"/>
  <c r="D155" i="10"/>
  <c r="D154" i="10"/>
  <c r="D148" i="10"/>
  <c r="D147" i="10"/>
  <c r="D142" i="10"/>
  <c r="D141" i="10"/>
  <c r="D132" i="10"/>
  <c r="D131" i="10"/>
  <c r="O131" i="10" s="1"/>
  <c r="D119" i="10"/>
  <c r="D120" i="10" s="1"/>
  <c r="D108" i="10"/>
  <c r="D99" i="10"/>
  <c r="D92" i="10"/>
  <c r="D93" i="10" s="1"/>
  <c r="D83" i="10"/>
  <c r="D82" i="10"/>
  <c r="D77" i="10"/>
  <c r="D76" i="10"/>
  <c r="D68" i="10"/>
  <c r="D69" i="10" s="1"/>
  <c r="D57" i="10"/>
  <c r="D58" i="10" s="1"/>
  <c r="D44" i="10"/>
  <c r="D45" i="10" s="1"/>
  <c r="D34" i="10"/>
  <c r="D35" i="10" s="1"/>
  <c r="E22" i="10"/>
  <c r="E23" i="10" s="1"/>
  <c r="D22" i="10"/>
  <c r="D23" i="10" s="1"/>
  <c r="D14" i="10"/>
  <c r="D15" i="10" s="1"/>
  <c r="E171" i="10"/>
  <c r="E162" i="10"/>
  <c r="E155" i="10"/>
  <c r="E148" i="10"/>
  <c r="E142" i="10"/>
  <c r="E132" i="10"/>
  <c r="E83" i="10"/>
  <c r="E77" i="10"/>
  <c r="O170" i="10"/>
  <c r="O218" i="4" l="1"/>
  <c r="O180" i="4"/>
  <c r="O172" i="4"/>
  <c r="O160" i="4"/>
  <c r="O152" i="4"/>
  <c r="O138" i="4"/>
  <c r="D89" i="4"/>
  <c r="O123" i="12"/>
  <c r="D55" i="12"/>
  <c r="O61" i="12"/>
  <c r="O22" i="12"/>
  <c r="O14" i="12"/>
  <c r="D94" i="12"/>
  <c r="O34" i="12"/>
  <c r="O70" i="12"/>
  <c r="O132" i="12"/>
  <c r="O44" i="12"/>
  <c r="O81" i="12"/>
  <c r="O116" i="12"/>
  <c r="O109" i="12"/>
  <c r="D109" i="10"/>
  <c r="O161" i="10"/>
  <c r="O154" i="10"/>
  <c r="O147" i="10"/>
  <c r="O141" i="10"/>
  <c r="O82" i="10"/>
  <c r="O76" i="10"/>
  <c r="O22" i="10"/>
  <c r="E210" i="4" l="1"/>
  <c r="E170" i="10"/>
  <c r="E161" i="10"/>
  <c r="C160" i="10"/>
  <c r="E154" i="10"/>
  <c r="E147" i="10"/>
  <c r="E141" i="10"/>
  <c r="E131" i="10"/>
  <c r="E119" i="10"/>
  <c r="E108" i="10"/>
  <c r="E99" i="10"/>
  <c r="D100" i="10"/>
  <c r="E92" i="10"/>
  <c r="E82" i="10"/>
  <c r="E76" i="10"/>
  <c r="E68" i="10"/>
  <c r="E57" i="10"/>
  <c r="E44" i="10"/>
  <c r="E34" i="10"/>
  <c r="E14" i="10"/>
  <c r="O14" i="10" s="1"/>
  <c r="E120" i="10" l="1"/>
  <c r="O119" i="10"/>
  <c r="E109" i="10"/>
  <c r="O108" i="10"/>
  <c r="E100" i="10"/>
  <c r="O99" i="10"/>
  <c r="E93" i="10"/>
  <c r="O92" i="10"/>
  <c r="E69" i="10"/>
  <c r="O68" i="10"/>
  <c r="E58" i="10"/>
  <c r="O57" i="10"/>
  <c r="E45" i="10"/>
  <c r="O44" i="10"/>
  <c r="E35" i="10"/>
  <c r="O34" i="10"/>
  <c r="E15" i="10"/>
  <c r="P3" i="10" l="1"/>
  <c r="E14" i="4" l="1"/>
  <c r="E20" i="4"/>
  <c r="E32" i="4"/>
  <c r="O32" i="4" s="1"/>
  <c r="E39" i="4"/>
  <c r="O39" i="4" s="1"/>
  <c r="E46" i="4"/>
  <c r="O46" i="4" s="1"/>
  <c r="E58" i="4"/>
  <c r="O58" i="4" s="1"/>
  <c r="E67" i="4"/>
  <c r="O67" i="4" s="1"/>
  <c r="E75" i="4"/>
  <c r="E81" i="4"/>
  <c r="E88" i="4"/>
  <c r="O88" i="4" s="1"/>
  <c r="E99" i="4"/>
  <c r="E105" i="4"/>
  <c r="E114" i="4"/>
  <c r="O114" i="4" s="1"/>
  <c r="E121" i="4"/>
  <c r="E129" i="4"/>
  <c r="E122" i="4" l="1"/>
  <c r="O121" i="4"/>
  <c r="O129" i="4"/>
  <c r="E130" i="4"/>
  <c r="O105" i="4"/>
  <c r="E106" i="4"/>
  <c r="E76" i="4"/>
  <c r="O75" i="4"/>
  <c r="E21" i="4"/>
  <c r="O20" i="4"/>
  <c r="E100" i="4"/>
  <c r="O99" i="4"/>
  <c r="E82" i="4"/>
  <c r="O81" i="4"/>
  <c r="O14" i="4"/>
  <c r="E40" i="4"/>
  <c r="E15" i="4"/>
  <c r="E59" i="4"/>
  <c r="E89" i="4"/>
  <c r="E33" i="4"/>
  <c r="E47" i="4"/>
  <c r="E115" i="4"/>
  <c r="E68" i="4"/>
</calcChain>
</file>

<file path=xl/sharedStrings.xml><?xml version="1.0" encoding="utf-8"?>
<sst xmlns="http://schemas.openxmlformats.org/spreadsheetml/2006/main" count="1686" uniqueCount="600">
  <si>
    <t>The QI program structure.</t>
  </si>
  <si>
    <t xml:space="preserve">Involvement of a designated physician in the QI program. </t>
  </si>
  <si>
    <t xml:space="preserve">Oversight of QI functions of the organization by the QI Committee. </t>
  </si>
  <si>
    <t xml:space="preserve">Ensures practitioner participation in the QI program through planning, design, implementation or review. </t>
  </si>
  <si>
    <t xml:space="preserve">Identifies needed actions. </t>
  </si>
  <si>
    <t xml:space="preserve">Ensures follow-up, as appropriate. </t>
  </si>
  <si>
    <t>If a practitioner’s contract is discontinued, the organization allows affected members continued access to the practitioner, as follows:</t>
  </si>
  <si>
    <t xml:space="preserve">Continuation of treatment through the current period of active treatment, or for up to 90 calendar days, whichever is less, for members undergoing active treatment for a chronic or acute medical condition. </t>
  </si>
  <si>
    <t xml:space="preserve">Continuation of care through the postpartum period for members in their second or third trimester of pregnancy. </t>
  </si>
  <si>
    <t>Comment /Guidance</t>
  </si>
  <si>
    <t>Requirement Met</t>
  </si>
  <si>
    <t>Score</t>
  </si>
  <si>
    <t>QI Total Score:</t>
  </si>
  <si>
    <t>X</t>
  </si>
  <si>
    <t>IPA:</t>
  </si>
  <si>
    <t xml:space="preserve">Date: </t>
  </si>
  <si>
    <t>00A - Alpha Care Medical Group</t>
  </si>
  <si>
    <t>00B - Dignity Health Medical Group (Dignity Health Medical Foundation)</t>
  </si>
  <si>
    <t>01T - Horizon Valley Medical Group</t>
  </si>
  <si>
    <t>00N - Physicians Health Network</t>
  </si>
  <si>
    <t>01G - Pomona Valley Medical Group: Medicare</t>
  </si>
  <si>
    <t>01S - PrimeCare</t>
  </si>
  <si>
    <t>01U - Epic</t>
  </si>
  <si>
    <t>03H - Desert Oasis Healthcare</t>
  </si>
  <si>
    <t>% of Requirement Met</t>
  </si>
  <si>
    <t>01Y - Choice Physicians Network (Horizon)</t>
  </si>
  <si>
    <t>00E - La Salle Medical Associates (Network Medical Management/NMM)</t>
  </si>
  <si>
    <t>ASH - American Specialty Health</t>
  </si>
  <si>
    <t>02H - Regal Medical Group:  Medicare</t>
  </si>
  <si>
    <t>02H - Regal Medical Group:  Medi-Cal</t>
  </si>
  <si>
    <t>Column1</t>
  </si>
  <si>
    <t>Yearly planned QI activities and objectives.</t>
  </si>
  <si>
    <t>Evaluation of the QI program.</t>
  </si>
  <si>
    <t>Staff members responsible for each activity.</t>
  </si>
  <si>
    <t>Point Value</t>
  </si>
  <si>
    <t>Recommends policy decisions.</t>
  </si>
  <si>
    <t>Analyzes and evaluates the results of QI activities.</t>
  </si>
  <si>
    <t>NCQA NET 4: Continued Access to Care</t>
  </si>
  <si>
    <t>Time frame from each activity's completion.</t>
  </si>
  <si>
    <t>Notification that expedited external review can occur concurrently with the internal appeals process for urgent care.</t>
  </si>
  <si>
    <t>A description of the expedited appeal process for urgent preservice or urgent concurrent denials.</t>
  </si>
  <si>
    <t>A description of appeal rights, including the right to submit written comments, documents or other information relevant to the appeal.</t>
  </si>
  <si>
    <t>A statement that members can obtain a copy of the actual benefit provision, guidelines, protocol or other similar criterion on which the denial decision was based, upon request.</t>
  </si>
  <si>
    <t>A reference to the benefit provision, guidelines, protocol or other similar criterion on which the denial decision is based.</t>
  </si>
  <si>
    <t>The specific reasons for the denial, in easily understandable language.</t>
  </si>
  <si>
    <t xml:space="preserve">The organization gives practitioners the opportunity to discuss nonbehavioral healthcare UM denial decisions with a physician or other appropriate reviewer. </t>
  </si>
  <si>
    <t xml:space="preserve">There is documentation that the organization gathers relevant clinical information consistently to support nonbehavioral healthcare UM decision making. </t>
  </si>
  <si>
    <t xml:space="preserve">When determining coverage based on medical necessity, the organization obtains relevant clinical information and consults with the treating practitioner. </t>
  </si>
  <si>
    <t>NCQA UM 6:  Clinical Information</t>
  </si>
  <si>
    <t>Notification of nonbehavioral UM decisions.</t>
  </si>
  <si>
    <t>The organization monitors and submits a report for timeliness of:</t>
  </si>
  <si>
    <t>For postservice decisions, the organization gives electronic or written notification of the decision to practitioners and members within 30 calendar days of the request.</t>
  </si>
  <si>
    <t>For urgent preservice decisions, the organization gives electronic or written notification of the decision to practitioners and members within 72 hours of the request.</t>
  </si>
  <si>
    <t>For Medicare and Medicaid urgent concurrent decisions, the organization gives electronic or written notification of the decision to practitioners and members within 72 hours of the request.</t>
  </si>
  <si>
    <t>Has written procedures for using board-certified consultants to assist in making medical necessity determinations.</t>
  </si>
  <si>
    <t>The organization:</t>
  </si>
  <si>
    <t>A current clinical license to practice or an administrative license to review UM cases.</t>
  </si>
  <si>
    <t>Education, training or professional experience in medical or clinical practice.</t>
  </si>
  <si>
    <t>The organization has a written job description with qualifications for practitioners who review denials of care based on medical necessity.  Practitioners are required to have:</t>
  </si>
  <si>
    <t>Qualified licensed health professionals assess the clinical information used to support UM decisions.</t>
  </si>
  <si>
    <t>Specifying the type of personnel responsible for each level of UM decision making.</t>
  </si>
  <si>
    <t>Requiring appropriately licensed professionals to supervise all medical necessity decisions.</t>
  </si>
  <si>
    <t>The organization has written procedures:</t>
  </si>
  <si>
    <t>Total Requirements Element A - Access to Staff</t>
  </si>
  <si>
    <t>Language assistance for members to discuss UM issues.</t>
  </si>
  <si>
    <t>TDD/TTY services for members who need them.</t>
  </si>
  <si>
    <t>Staff are identified by name, title and organization name when initiating or returning calls regarding UM issues.</t>
  </si>
  <si>
    <t>Staff can receive inbound communication regarding UM issues after normal business hours.</t>
  </si>
  <si>
    <t>Staff are available at least eight hours a day during normal business hours for inbound collect or toll-free calls regarding UM issues.</t>
  </si>
  <si>
    <t xml:space="preserve">The organization provides the following communication services for members and practitioners:  </t>
  </si>
  <si>
    <t xml:space="preserve">The organization provides access to staff for members and practitioners seeking information about the UM process and the authorization of care. </t>
  </si>
  <si>
    <t xml:space="preserve">Evaluates the consistency with which health care professionals involved in UM apply criteria in decision making. </t>
  </si>
  <si>
    <t>At least annually, the organization:</t>
  </si>
  <si>
    <t xml:space="preserve">Annually reviews the UM criteria and the procedures for applying them, and updates the criteria when appropriate.  </t>
  </si>
  <si>
    <t>Involves appropriate practitioners in developing, adopting and reviewing criteria.</t>
  </si>
  <si>
    <t>Has written policies for applying the criteria based on an assessment of the local delivery system.</t>
  </si>
  <si>
    <t>Has written policies for applying the criteria based on individual needs.</t>
  </si>
  <si>
    <t xml:space="preserve">Has written UM decision-making criteria that are objective and based on medical evidence. </t>
  </si>
  <si>
    <t xml:space="preserve">The organization applies objective and evidence-based criteria and takes individual circumstances and the local delivery system into account when determining the medical appropriateness of health care services. </t>
  </si>
  <si>
    <t>The organization uses written criteria based on sound clinical evidence to make utilization decisions, and specifies procedures for appropriately applying the criteria.</t>
  </si>
  <si>
    <t>NCQA UM 2: Clinical Criteria for UM Decisions</t>
  </si>
  <si>
    <t>The organization annually evaluates and updates the UM program, as necessary.</t>
  </si>
  <si>
    <t xml:space="preserve">Information sources used to determine benefit coverage and medical necessity. </t>
  </si>
  <si>
    <t>The program scope and process used to determine benefit coverage and medical necessity.</t>
  </si>
  <si>
    <t>Involvement of a designated senior-level physician in UM program implementation.</t>
  </si>
  <si>
    <t>The organization’s UM program description includes the following:</t>
  </si>
  <si>
    <t>The organization’s UM program has clearly defined structures and processes, and assigns responsibility to appropriate individuals.</t>
  </si>
  <si>
    <t>UM Total Score:</t>
  </si>
  <si>
    <t>NA</t>
  </si>
  <si>
    <t>Adult Day Health (Provider Manual 12H) – per State, disenroll to FFS.</t>
  </si>
  <si>
    <t>Long term care (Provider Manual 12F)</t>
  </si>
  <si>
    <t>The written policy and procedure for cases meeting the criteria must include the process used to (Provider Manual – see below):</t>
  </si>
  <si>
    <t>Sterilizations (Provider Manual 10F).</t>
  </si>
  <si>
    <t>Communicable Dx Reporting (Provider Manual 10K).</t>
  </si>
  <si>
    <t>Outpatient Mental health Tx (Provider Manual 12K.1 - minors 12 years or older).</t>
  </si>
  <si>
    <t>STD Dx, Tx – contagious &amp; reportable Dx (Provider Manual 10H - minors 12 years or older).</t>
  </si>
  <si>
    <t>Family planning (Provider Manual 10G) – no Auth, any qualified Provider.</t>
  </si>
  <si>
    <t>Pregnancy prevention, Dx, Tx (Provider Manual 10.D – minors of any age).</t>
  </si>
  <si>
    <t>HIV Testing &amp; Counseling (Provider Manual 10I – minors 12 years or older and competent).</t>
  </si>
  <si>
    <t>Drug or alcohol treatment services (Provider Manual 12K.2 - minors 12 years or older for both federally and non-federally assisted Tx programs).</t>
  </si>
  <si>
    <t>Birth Control (Provider Manual 9E – minors of any age, except sterilization)</t>
  </si>
  <si>
    <t>Abortion (Provider Manual 9E - minors of any age).</t>
  </si>
  <si>
    <t>Rape (Provider Manual 9E – minor 12 year or older).</t>
  </si>
  <si>
    <t>Sexual assault Tx (Provider Manual 9E – minors of any age).</t>
  </si>
  <si>
    <t>Family Planning (10G).</t>
  </si>
  <si>
    <t>Out-of-Network:</t>
  </si>
  <si>
    <t>Mental health care (12K.1).</t>
  </si>
  <si>
    <t>Drug / Alcohol treatment (12K.2).</t>
  </si>
  <si>
    <t>Tx for Sexual Assault (9E).</t>
  </si>
  <si>
    <t>Abortions (9E).</t>
  </si>
  <si>
    <t>Pregnancy / pregnancy testing (9E).</t>
  </si>
  <si>
    <t>HIV testing and counseling (10I).</t>
  </si>
  <si>
    <t>Sexually Transmitted Disease Dx/Tx (10H).</t>
  </si>
  <si>
    <t>There are written policy and procedures describing sensitive services, which must include that members do not require an authorization for self-referring to a provider of their choice for specific “sensitive” services (Provider Manual – see below):</t>
  </si>
  <si>
    <t>The organization has UM system controls to protect data from being altered outside of prescribed protocols.</t>
  </si>
  <si>
    <t>Define the date of receipt consistent with NCQA requirements.</t>
  </si>
  <si>
    <t>Describe the process for recording dates in systems.</t>
  </si>
  <si>
    <t>Specify how the system tracks modified dates.</t>
  </si>
  <si>
    <t>Describe system security controls in place to protect data from unauthorized modification.</t>
  </si>
  <si>
    <t>Trending of measures of performance in the quality and safety of clinical care and quality of service.</t>
  </si>
  <si>
    <t xml:space="preserve">Evaluation of the overall effectiveness of the QI program and of its progress toward influencing networkwide safe clinical practices. </t>
  </si>
  <si>
    <t>Define the date of written notificiation consistent with NCQA requirements.</t>
  </si>
  <si>
    <t>A written description of the program structure.</t>
  </si>
  <si>
    <t>States in writing how practitioners can obtain UM criteria.</t>
  </si>
  <si>
    <t>Makes the criteria available to its practitioners upon request.</t>
  </si>
  <si>
    <t>Acts on opportunities to improve consistency, if applicable.</t>
  </si>
  <si>
    <t>An explanation of the appeal process, including members' rights to representation and appeal time frames.</t>
  </si>
  <si>
    <t>ME Total Score:</t>
  </si>
  <si>
    <t xml:space="preserve">NCQA ME 1: Statement of Members' Rights and Responsibilities </t>
  </si>
  <si>
    <t xml:space="preserve">The organization has a written policy that states its commitment to treating members in a manner that respects their rights, and its expectations to members' responsibilities. </t>
  </si>
  <si>
    <t xml:space="preserve">Element B: Distribution of Rights Statement </t>
  </si>
  <si>
    <t xml:space="preserve">The organization distributes its member rights and responsibilities statement to the following groups: </t>
  </si>
  <si>
    <t>New members, upon enrollment.</t>
  </si>
  <si>
    <t xml:space="preserve">Existing members, if requested. </t>
  </si>
  <si>
    <t>New practitioners, when they join the network.</t>
  </si>
  <si>
    <t xml:space="preserve">Existing practitioners, if requested. </t>
  </si>
  <si>
    <t>Total Requirements Element B: Distribution of Rights Statement</t>
  </si>
  <si>
    <t>NCQA ME 2: Subscriber information</t>
  </si>
  <si>
    <t xml:space="preserve">The organization provides each subscriber with the information necessary to understand benefit coverage and obtain care.  </t>
  </si>
  <si>
    <t>Element B: Interpreter Services</t>
  </si>
  <si>
    <t xml:space="preserve">Based on linguistic need of its subscribers, the organization provides interpreter or bilingual services in its Member Services department and telephone functions. </t>
  </si>
  <si>
    <t>Total Requirements Element B: Interpreter Services</t>
  </si>
  <si>
    <t>NCQA ME 4: Functionality of Claims Processing</t>
  </si>
  <si>
    <t xml:space="preserve">The organization provides members with timely and accurate information about their claims. </t>
  </si>
  <si>
    <t xml:space="preserve">Element A: Functionality - Websites </t>
  </si>
  <si>
    <t xml:space="preserve">Members can track the status of their claims in the claims process and obtain the following information on the organization's website in one attempt or contact: </t>
  </si>
  <si>
    <t>The stage in the process.</t>
  </si>
  <si>
    <t xml:space="preserve">The amount approved. </t>
  </si>
  <si>
    <t>The amount paid.</t>
  </si>
  <si>
    <t>The member's cost.</t>
  </si>
  <si>
    <t xml:space="preserve">The date paid. </t>
  </si>
  <si>
    <t>Total Requirements Element A: Functionality - Websites</t>
  </si>
  <si>
    <t>Element B: Functionality - Telephone Requests</t>
  </si>
  <si>
    <t>Members can track the status of their claims in the claims process and obtain the following information over the telephone in one attempt or contact:</t>
  </si>
  <si>
    <t>Total Requirements Element B: Functionality - Telephone Requests</t>
  </si>
  <si>
    <t>NCQA ME 5: Pharmacy Benefit Information</t>
  </si>
  <si>
    <t>The organization provides members with the information they need to understand and use their pharmacy benefit.</t>
  </si>
  <si>
    <t>Element A: Pharmacy Benefit Information - Website</t>
  </si>
  <si>
    <t xml:space="preserve">Members can complete the following actions on the organization's website in one attempt or contact: </t>
  </si>
  <si>
    <t>Determine their financial responsibility for a drug, based on the pharmacy benefit.</t>
  </si>
  <si>
    <t xml:space="preserve">Initiate the expectations process. </t>
  </si>
  <si>
    <t xml:space="preserve">Order a refill for an existing, unexpired mail-order prescription. </t>
  </si>
  <si>
    <t xml:space="preserve">Find a location for an in-network pharmacy. </t>
  </si>
  <si>
    <t xml:space="preserve">Conduct a pharmacy proximity search based on zip code. </t>
  </si>
  <si>
    <t xml:space="preserve">Determine the availability of generic substitutes. </t>
  </si>
  <si>
    <t>Total Requirements Element A: 
Pharmacy Benefit Information - Website</t>
  </si>
  <si>
    <t>Element B: Pharmacy Benefit Information - Telephone</t>
  </si>
  <si>
    <t xml:space="preserve">Members can complete the following actions via telephone in one attempt or contact: </t>
  </si>
  <si>
    <t xml:space="preserve">Order a refill for an existing, unexpired, mail-order prescription. </t>
  </si>
  <si>
    <t xml:space="preserve">Find the location for an in-network pharmacy. </t>
  </si>
  <si>
    <t>Total Requirements Element B: 
Pharmacy Benefit Information - Telephone</t>
  </si>
  <si>
    <t>Element D: Pharmacy Benefit Updates</t>
  </si>
  <si>
    <t>Total Requirements Element D: Pharmacy Benefit Updates</t>
  </si>
  <si>
    <t>NCQA ME 6: Personalized Information on Health Plan Services</t>
  </si>
  <si>
    <t xml:space="preserve">The organization provides members with the information they need to easily understand and use health plan benefits. </t>
  </si>
  <si>
    <t>Element A: Functionality - Website</t>
  </si>
  <si>
    <t>Members can complete each of the following activities on the organization's website in one attempt or contact</t>
  </si>
  <si>
    <t>Change a primary care practitioner, as applicable.</t>
  </si>
  <si>
    <t xml:space="preserve">Determine how and when to obtain referrals and authorizations for specific services, as applicable. </t>
  </si>
  <si>
    <t xml:space="preserve">Determine benefit and financial responsibility for a specific service or treatment from a specified provider or institution, if applicable. </t>
  </si>
  <si>
    <t>Total Requirements Element A: Functionality - Website</t>
  </si>
  <si>
    <t>Element B: Functionality - Telephone</t>
  </si>
  <si>
    <t>To support financial decision making, members can complete each of the following activities over the telephone within one business day:</t>
  </si>
  <si>
    <t xml:space="preserve">Determine benefit and financial responsibility for specific service or treatment from a specified provider or institution. </t>
  </si>
  <si>
    <t>Total Requirements Element B: Functionality - Telephone</t>
  </si>
  <si>
    <t xml:space="preserve">Element C: Quality and Accuracy of Information </t>
  </si>
  <si>
    <t xml:space="preserve">At least annually, the organization must evaluate the quality and accuracy of the information it provides to its members via the web and telephone, by: </t>
  </si>
  <si>
    <t>Collecting data on quality and accuracy of information provided.</t>
  </si>
  <si>
    <t>Analyzing data against standards or goals.</t>
  </si>
  <si>
    <t>Determining causes of deficiencies, as applicable.</t>
  </si>
  <si>
    <t>Acting to improve identified deficiencies, as applicable.</t>
  </si>
  <si>
    <t xml:space="preserve">Total Requirements Element C: Quality and Accuracy of Information </t>
  </si>
  <si>
    <t>Element D: Email Response Evaluation</t>
  </si>
  <si>
    <t>Has a process for responding to member email inquires within one business day of submission.</t>
  </si>
  <si>
    <t>Has a process for annually evaluating the quality of email responses.</t>
  </si>
  <si>
    <t>Annually collects data on email turnaround time.</t>
  </si>
  <si>
    <t>Annually collects data on the quality of email responses.</t>
  </si>
  <si>
    <t>Annually analyzes data.</t>
  </si>
  <si>
    <t>Annually acts to improve identified deficiencies.</t>
  </si>
  <si>
    <t>Total Requirements Element D: Email Response Evaluation</t>
  </si>
  <si>
    <t>NCQA ME 7: Member Experience</t>
  </si>
  <si>
    <t xml:space="preserve">The organization has written policies and procedures for thorough, appropriate and timely resolution of member complaints and appeals. </t>
  </si>
  <si>
    <t>Element A: Policies and Procedures for Complaints</t>
  </si>
  <si>
    <t xml:space="preserve">The organization has policies and procedures for registering and responding to oral and written complaints that include: </t>
  </si>
  <si>
    <t>Documentation of the substance of complaints and actions taken.</t>
  </si>
  <si>
    <t xml:space="preserve">Investigation of the substance of complaints. </t>
  </si>
  <si>
    <t xml:space="preserve">Notification to members of the resolution of the complaint and, if there is an adverse decision, the right to appeal. </t>
  </si>
  <si>
    <t>Standards for timelessness, including standards for urgent situations.</t>
  </si>
  <si>
    <t>Total Requirements Element A: Policies and Procedures for Complaints</t>
  </si>
  <si>
    <t>Element B: Policies and Procedures for Appeals</t>
  </si>
  <si>
    <t xml:space="preserve">The organization has policies and procedures for registering and responding to oral and written appeals of decisions that are not about coverage that include: </t>
  </si>
  <si>
    <t>Documentation of the substance of appeals and actions taken.</t>
  </si>
  <si>
    <t>Investigation of the substance of appeals.</t>
  </si>
  <si>
    <t>Notification to members of the disposition of appeals and the right to further appeal, as appropriate.</t>
  </si>
  <si>
    <t>Standards for timeliness, including standards for urgent situations.</t>
  </si>
  <si>
    <t>Provision of language services for the appeal process.</t>
  </si>
  <si>
    <t>Total Requirements Element B: Policies and Procedures for Appeals</t>
  </si>
  <si>
    <t>Element C: Annual Assessment of Nonbehavioral Healthcare Complaints and Appeals</t>
  </si>
  <si>
    <t>Using valid methodology, the organization annually analyzes nonbehavioral complaints and appeals for each of the five required categories.</t>
  </si>
  <si>
    <t>Total Requirements Element C: Annual Assessment of Nonbehavioral Healthcare Complaints and Appeals</t>
  </si>
  <si>
    <t>Element D: Nonbehavioral Opportunities for Improvement</t>
  </si>
  <si>
    <t>The organization annually identifies opportunities for improvement, sets priorities and decides which opportunities to pursue based on analysis of the following information:</t>
  </si>
  <si>
    <t>Member complaint and appeal data from Element C.</t>
  </si>
  <si>
    <t>CAHPS survey results and/or QHP Enrollee Experience Survey results.</t>
  </si>
  <si>
    <t>Total Requirements Element D: 
Nonbehavioral Opportunities for Improvement</t>
  </si>
  <si>
    <t>Element E: Annual Assessment of Behavioral Healthcare and Services</t>
  </si>
  <si>
    <t>Using valid methodology, the organization annually:</t>
  </si>
  <si>
    <t>Evaluates behavioral healthcare member complaints and appeals for each of the five required categories.</t>
  </si>
  <si>
    <t>Conducts a member experience survey.</t>
  </si>
  <si>
    <t>Total Requirements Element E: 
Annual Assessment of Behavioral Healthcare and Services</t>
  </si>
  <si>
    <t>Element F: Behavioral Healthcare Opportunities for Improvement</t>
  </si>
  <si>
    <t>The organization works to improve members' experience with behavioral healthcare and service by annually:</t>
  </si>
  <si>
    <t>Assessing data from complaints and appeals or from member experience surveys.</t>
  </si>
  <si>
    <t>Identifying opportunities for improvement.</t>
  </si>
  <si>
    <t>Implementing interventions, if applicable.</t>
  </si>
  <si>
    <t xml:space="preserve">Measuring effectiveness of interventions, if applicable. </t>
  </si>
  <si>
    <t>Total Requirements Element F: 
Behavioral Healthcare Opportunities for Improvement</t>
  </si>
  <si>
    <t>04H - Heritage Victor Valley Medical Group</t>
  </si>
  <si>
    <t>00F - Inland Faculty Medical Group</t>
  </si>
  <si>
    <t>00X - Kaiser</t>
  </si>
  <si>
    <t>02R - Riverside Medical Clinic</t>
  </si>
  <si>
    <t xml:space="preserve">The organization makes UM decisions in a timely manner to accommodate the clinical urgency of the situation. </t>
  </si>
  <si>
    <t xml:space="preserve">Element A. Policy and Procedure </t>
  </si>
  <si>
    <t xml:space="preserve">Disenrollment(s): </t>
  </si>
  <si>
    <t xml:space="preserve">Total Requirements </t>
  </si>
  <si>
    <t>Total Requirements Met</t>
  </si>
  <si>
    <t>For nonurgent preservice decisions, the organization gives electronic or written notification of the decision to practitioners and members within 14 calendar days of the request. For nonurgent preservice decisions, the organization makes the decision within 5 business days of the request and gives electronic or written notification of the decision to practitioners and members within  2 business days from the date of the decision of the request (Health and Safety Code 1367.01(h)(1)(3))</t>
  </si>
  <si>
    <r>
      <t>In-Network:</t>
    </r>
    <r>
      <rPr>
        <b/>
        <sz val="12"/>
        <rFont val="Arial"/>
        <family val="2"/>
      </rPr>
      <t xml:space="preserve"> (Note: Minor = 16 years old and not legally an adult).</t>
    </r>
  </si>
  <si>
    <t>NCQA QI 1: Program Structure and Operations</t>
  </si>
  <si>
    <t>Element A: QI Program Structure</t>
  </si>
  <si>
    <t>Include:  
Document Name, Page and Sections</t>
  </si>
  <si>
    <t>Total Requirements Element A: QI Program Structure</t>
  </si>
  <si>
    <t>Element B: Annual Work Plan</t>
  </si>
  <si>
    <t>Monitoring of previously identified issues.</t>
  </si>
  <si>
    <t>Total Requirements Element B: Annual Work Plan</t>
  </si>
  <si>
    <t>Element C: Annual Evaluation</t>
  </si>
  <si>
    <t>A description of completed and ongoing QI activities that address quality and safety of clinical care and quality of service.</t>
  </si>
  <si>
    <t>Total Requirements Element C: Annual Evaluation</t>
  </si>
  <si>
    <t>Element D: QI Committee Responsibilities</t>
  </si>
  <si>
    <t>Total Requirements Element D: QI Committee Responsibilities</t>
  </si>
  <si>
    <t>Element A: Notification of Termination</t>
  </si>
  <si>
    <t>Total Requirements Element A: Notification of Termination</t>
  </si>
  <si>
    <t>Element B: Continued Access to Practitioners</t>
  </si>
  <si>
    <t>Total Requirements Element B: 
Continued Access to Practitioners</t>
  </si>
  <si>
    <t xml:space="preserve">The organization seeks to improve pharmacy benefit information provided on its website and by telephone, by: </t>
  </si>
  <si>
    <t>Collecting data on quality and accuracy of information.</t>
  </si>
  <si>
    <t>Analyzing data results.</t>
  </si>
  <si>
    <t>Acting to improve identified deficiencies.</t>
  </si>
  <si>
    <t xml:space="preserve">Element C: QI Process on Accuracy of Information </t>
  </si>
  <si>
    <t>Total Requirements Element C: 
QI Process on Accuracy of Information</t>
  </si>
  <si>
    <t>The organization updates member pharmacy benefit information on its website and in materials used by telephone staff, as of the effective date of a formulary change and as new drugs are made available or are recalled.</t>
  </si>
  <si>
    <t>Provision of language services for the complaint process.</t>
  </si>
  <si>
    <t>NCQA UM 1: Program Structure</t>
  </si>
  <si>
    <t>Element A: Written Program Description</t>
  </si>
  <si>
    <t>Total Requirements Element A: Written Program Description</t>
  </si>
  <si>
    <t>Element B: Annual Evaluation</t>
  </si>
  <si>
    <t>Total Requirements Element B: Annual Evaluation</t>
  </si>
  <si>
    <t>Element A: UM Criteria</t>
  </si>
  <si>
    <t>Total Requirements Element A: UM Criteria</t>
  </si>
  <si>
    <t>Element B: Availability of Criteria</t>
  </si>
  <si>
    <t>Total Requirements Element B: Availability of Criteria</t>
  </si>
  <si>
    <t>Requirements Met</t>
  </si>
  <si>
    <t>Element C: Consistency in Applying Criteria</t>
  </si>
  <si>
    <t>Total Requirements Element C: Consistency in Applying Criteria</t>
  </si>
  <si>
    <t>Element A: Access to Staff</t>
  </si>
  <si>
    <t>NCQA UM 3: Communication Services</t>
  </si>
  <si>
    <t>NCQA UM 4: Appropriate Professionals</t>
  </si>
  <si>
    <t>Element A: Licensed Health Professionals</t>
  </si>
  <si>
    <t>Total Requirements Element A: Licensed Health Professionals</t>
  </si>
  <si>
    <t>Element B: Use of Practitioners for UM Decisions</t>
  </si>
  <si>
    <t>Total Requirements Element B: 
Use of Practitioners for UM Decisions</t>
  </si>
  <si>
    <t>Element C: Practitioner Review of Nonbehavioral Healthcare Denials</t>
  </si>
  <si>
    <t>Total Requirements Element C: 
Practitioner Review of Nonbehavioral Healthcare Denials</t>
  </si>
  <si>
    <t>Element F: Use of Board-Certified Consultants</t>
  </si>
  <si>
    <t>Total Requirements Element F: 
Use of Board-Certified Consultants</t>
  </si>
  <si>
    <t>No half point available for Critical Factor</t>
  </si>
  <si>
    <t>Provides evidence that it uses board-certified consultants for medical necessity determinations. CRITICAL FACTOR.</t>
  </si>
  <si>
    <t>NCQA UM 5: Timeliness of UM Decisions</t>
  </si>
  <si>
    <t>Element A: Notification of Nonbehavioral Healthcare Decisions</t>
  </si>
  <si>
    <t>MUST PASS.  The organization adheres to the following time frames for notification of non-behavioral healthcare UM decisions:</t>
  </si>
  <si>
    <t>MUST PASS. The organization uses a physician or other health care professional, as appropriate, to review any nonbehavioral healthcare denial based on medical necessity.</t>
  </si>
  <si>
    <t>No half point available for MUST PASS Elements</t>
  </si>
  <si>
    <t>No half points available for MUST PASS Elements</t>
  </si>
  <si>
    <t>Total Requirements Element A: 
Notification of Nonbehavioral Healthcare Decisions</t>
  </si>
  <si>
    <t>Element D: UM Timeliness Report</t>
  </si>
  <si>
    <t>Total Requirements Element D: UM Timeliness Report</t>
  </si>
  <si>
    <t>Element A:  
Relevant Information for Nonbehavioral Healthcare Decisions</t>
  </si>
  <si>
    <t>Total Requirements Element A: 
Relevant Information for Nonbehavioral Healthcare Decisions</t>
  </si>
  <si>
    <t>NCQA UM 7: Denial Notices</t>
  </si>
  <si>
    <t>Element A: 
Discussing a Denial With a Nonbehavioral Healthcare Reviewer</t>
  </si>
  <si>
    <t>Total Requirements Element A: 
Discussing a Denial With a Nonbehavioral Healthcare Reviewer</t>
  </si>
  <si>
    <t>MUST PASS. The organization's written notification of nonbehavioral healthcare denials, provided to members and their treating practitioners, contains the following information:</t>
  </si>
  <si>
    <t>Element B: Written Notification of Nonbehavioral Healthcare Denials</t>
  </si>
  <si>
    <t>Total Requirements Element B: 
Written Notification of Nonbehavioral Healthcare Denials</t>
  </si>
  <si>
    <t>Element C: Written Notification of Nonbehavioral Healthcare Appeal Rights/Process</t>
  </si>
  <si>
    <t>Total Requirements Element C: Written Notification of Nonbehavioral Healthcare Appeal Rights/Process</t>
  </si>
  <si>
    <t>MUST PASS. The organization's written nonbehavioral healthcare denial notification to members and their treating practitioners contains the following information:</t>
  </si>
  <si>
    <t>NCQA UM 12: UM System Controls</t>
  </si>
  <si>
    <r>
      <rPr>
        <b/>
        <sz val="12.5"/>
        <color theme="0"/>
        <rFont val="Arial"/>
        <family val="2"/>
      </rPr>
      <t xml:space="preserve">Element A: UM Denial System Controls: </t>
    </r>
    <r>
      <rPr>
        <b/>
        <sz val="12.5"/>
        <rFont val="Arial"/>
        <family val="2"/>
      </rPr>
      <t>UM Denial System Controls</t>
    </r>
  </si>
  <si>
    <t>MUST PASS. The organization has policies and procedures describing its system controls specific to UM denial notification dates that:</t>
  </si>
  <si>
    <t>Specify titles or roles of staff who are authorized to modify dates once initially recorded and circumstances when modification is appropriate.</t>
  </si>
  <si>
    <t>Describe how the organization monitors its compliance with the policies and procedures in factors 1–6 at least annually and takes appropriate action, when applicable.</t>
  </si>
  <si>
    <t>Total Requirements Element A: UM Denial System Controls</t>
  </si>
  <si>
    <t>Element B: UM Denial System Controls Oversight</t>
  </si>
  <si>
    <t>At least annually, the organization demonstrates that it monitors compliance with its UM denial controls, as described in Element A, factor 7, by:</t>
  </si>
  <si>
    <t>Identifying all modifications to receipt and decision notification dates that did not meet the organization’s policies and procedures for date modifications.</t>
  </si>
  <si>
    <t>Analyzing all instances of date modifications that did not meet the organization’s policies and procedures for date modifications.</t>
  </si>
  <si>
    <t>Acting on all findings and implementing a quarterly monitoring process until it demonstrates improvement for one finding over three consecutive quarters.</t>
  </si>
  <si>
    <t>Total Requirements Element B: UM Denial System Controls Oversight</t>
  </si>
  <si>
    <t>Element C: UM Appeal System Controls</t>
  </si>
  <si>
    <t>Total Requirements Element C: UM Appeal System Controls</t>
  </si>
  <si>
    <t>MUST PASS. The organization has policies and procedures describing its system controls specific to UM appeal dates that:</t>
  </si>
  <si>
    <t>Define the date of written notification consistent with NCQA requirements.</t>
  </si>
  <si>
    <t>Element D: UM Appeal System Controls Oversight</t>
  </si>
  <si>
    <t>At least annually, the organization demonstrates that it monitors compliance with its UM appeal controls, as described in Element C, factor 7, by:</t>
  </si>
  <si>
    <t>Total Requirements Element D: UM Appeal System Controls Oversight</t>
  </si>
  <si>
    <t xml:space="preserve">"Sensitive" Services </t>
  </si>
  <si>
    <t>Transition of Care</t>
  </si>
  <si>
    <t>Quality Management and Improvement (QI)  
Network Management (NET)</t>
  </si>
  <si>
    <t>00B - Dignity Health Medical Network</t>
  </si>
  <si>
    <t xml:space="preserve">01H - Heritage Medical </t>
  </si>
  <si>
    <t>00F - Optum Care Network - Inland Faculty MG</t>
  </si>
  <si>
    <t>01S - PrimeCare Medical Network</t>
  </si>
  <si>
    <t>The QI program description specifies:</t>
  </si>
  <si>
    <t>The Contractor conducts an annual written evaluation of the QI program that includes the following information:</t>
  </si>
  <si>
    <t>The QI Committee:</t>
  </si>
  <si>
    <t>The Contractor notifies members affected by the termination of a practitioner or practice group in general, family or internal medicine or pediatrics, at least 30 calendar days prior to the effective termination date, and helps them select a new practitioner.</t>
  </si>
  <si>
    <t>DualChoice Special Needs Plans (DSNP) Policy and Procedure Review Tool
Regulatory Oversight - Delegation Oversight Annual Audit</t>
  </si>
  <si>
    <r>
      <rPr>
        <b/>
        <sz val="14"/>
        <rFont val="Arial"/>
        <family val="2"/>
      </rPr>
      <t>C</t>
    </r>
    <r>
      <rPr>
        <b/>
        <sz val="14"/>
        <color theme="1"/>
        <rFont val="Arial"/>
        <family val="2"/>
      </rPr>
      <t>M Total Score:</t>
    </r>
  </si>
  <si>
    <t>Element A: Care Management Program Description</t>
  </si>
  <si>
    <t>N/A</t>
  </si>
  <si>
    <t>The Care Management Program and Requirements has clearly defined policies and procedures to ensure the coordination of medically necessary health care services delivered within and outside their network, provision of preventive services in accordance with established standards, treatment planning, follow-up, and monitoring of appropriate services and resources required to meet an individual’s health needs and provide Member with any necessary assistance and accommodations to prepare for and fully participate in the care planning process.</t>
  </si>
  <si>
    <r>
      <t>Element B: Health Risk Assessment (</t>
    </r>
    <r>
      <rPr>
        <b/>
        <sz val="12.5"/>
        <color theme="0"/>
        <rFont val="Arial"/>
        <family val="2"/>
      </rPr>
      <t>HRA)</t>
    </r>
  </si>
  <si>
    <t>Total Requirements Element B - Health Risk Assessment (HRA)</t>
  </si>
  <si>
    <t>Ability to demonstrate retrieval and review of an IEHP-developed ICP, posted on the secure Provider portal to complete and/or update with the Member, making every attempt to complete the ICP within ninety (90) days of enrollment date.</t>
  </si>
  <si>
    <t>Ability to demonstrate ICP is updated at least annually, and when there is a change in PCP or if a significant change in condition occurs.</t>
  </si>
  <si>
    <t>Ability to demonstrate key principles in the care transition protocol: 
a) 	Notification of care transition; 
b) 	Communication of relevant information to the receiving setting; 
c) 	Providing Member/Caregiver with a central point of contact; 
d) 	Assessing for change in Member needs post-transition; 
e) 	Collaborating with the system of care, Primary Care Provider (PCP), Specialty care, other Interdisciplinary Care Team (ICT) participants to develop a safe discharge plan;
f) 	Facilitating relevant discharge information to the PCP, from the system of care and/or IEHP/IPA; 
g) 	Educating Member/Caregiver on expectations, warning signs and who to contact for questions; 
h) 	Arranging appointments and services;
i) 	Medication reconciliation; and 
j) 	Follow-up with Member for at least thirty (30) days post-transition.</t>
  </si>
  <si>
    <t>Ability to identify an individual to serve as LTSS Liaison to help facilitate Member Care transitions.</t>
  </si>
  <si>
    <t>Total Requirements Element L: Community-Based Adult Services (CBAS)</t>
  </si>
  <si>
    <t>Ability to demonstrate the Care Manager assists the PCP with completion of the referral, telephonic monitoring of potentially eligible Members, monitoring the status of Members, facilitating any needed transfer of medical records, and coordinating any necessary specialty services for Members.</t>
  </si>
  <si>
    <t xml:space="preserve">Ability to demonstrate if the IPA or PCP receives a request for CBAS services or identifies a potential CBAS candidate, the IPA or PCP shall forward the request immediately to the IEHP Utilization Management (UM) Department through the secure IEHP Provider web portal or by fax at (909) 890-5751 for processing.  </t>
  </si>
  <si>
    <t xml:space="preserve">    Include: Document Name, Page and Sections</t>
  </si>
  <si>
    <t xml:space="preserve">IEHP Provider Policy and Procedure Manual DualChoice (MA12F) </t>
  </si>
  <si>
    <t>Element L: Community-Based Adult Services (CBAS)</t>
  </si>
  <si>
    <t>12. Community-Based Adult Services</t>
  </si>
  <si>
    <t xml:space="preserve">Total Requirements Element K: In Home Supportive Services (IHSS) </t>
  </si>
  <si>
    <t>Ability to demonstrate coordination with county IHSS agencies to facilitate IHSS participation on the ICT by inviting the Member’s IHSS Social Worker to the ICT case conferences and ensures network Providers’ coordination with IHSS.</t>
  </si>
  <si>
    <t>Ability to demonstrate identification and referral to IHSS of Members who meet the eligibility criteria of being aged, blind or disabled persons who are unable to perform activities of daily living (ADLs) and cannot remain safely in their own homes without help.</t>
  </si>
  <si>
    <t xml:space="preserve">IEHP Provider Policy and Procedure Manual DualChoice (MA12E) </t>
  </si>
  <si>
    <t xml:space="preserve">Element K: In Home Supportive Services (IHSS) </t>
  </si>
  <si>
    <t>11. In Home Supportive Services</t>
  </si>
  <si>
    <t>Total Requirements Element J:  Behavioral Health (BH) Services</t>
  </si>
  <si>
    <t>Ability to demonstrate referrals for Members with substance use problems to an appropriate treatment program covered through the county substance abuse treatment program. 
a) Members referred for substance use treatment to a County Substance Abuse Service Agency remain enrolled in IEHP and the assigned PCP, Provider, and IPA remain responsible for all necessary physical health care. 
b) IPAs are responsible for maintaining communication with substance use providers to coordinate the Member’s care.</t>
  </si>
  <si>
    <t xml:space="preserve">Ability to demonstrate utilization of the secure IEHP Provider portal and BH web forms to submit requests and review reports. </t>
  </si>
  <si>
    <t xml:space="preserve">IEHP Provider Policy and Procedure Manual DualChoice (MA12D1, D2) </t>
  </si>
  <si>
    <t>Element J:  Behavioral Health (BH) Services</t>
  </si>
  <si>
    <t>10. Behavioral Health Services</t>
  </si>
  <si>
    <t xml:space="preserve">Total Requirements Element I: Organ Transplant </t>
  </si>
  <si>
    <t xml:space="preserve">Ability to demonstrate facilitating all necessary services for potential organ transplants and, providing care management support to ensure optimal results.
a) If a Member is not accepted into a transplant program, the Member’s assigned PCP, IPA, and Specialists continue to provide all necessary care, including care management services, as needed. </t>
  </si>
  <si>
    <t xml:space="preserve">IEHP Provider Policy and Procedure Manual DualChoice (MA12C) </t>
  </si>
  <si>
    <t xml:space="preserve">Element I: Organ Transplant </t>
  </si>
  <si>
    <t xml:space="preserve">9. Organ Transplant </t>
  </si>
  <si>
    <t>Total Requirements Element H: Multipurpose Senior Services Program (MSSP)</t>
  </si>
  <si>
    <t xml:space="preserve">Ability to demonstrate facilitation and support of an ICT to coordinate the delivery of services and benefits as needed for each Member. 
a)  IPA Care Manager notifies the MSSP County Case Manager regarding the Member’s scheduled ICT meeting and invites them to participate in the case conference.  </t>
  </si>
  <si>
    <t xml:space="preserve">Ability to demonstrate IPA Care Manager coordinates and works collaboratively with MSSP county case managers on care coordination activities surrounding the MSSP Member including, but not limited to: 
a) Coordination of benefits between IEHP and MSSP county case manager to avoid duplication of services; and 
b) Coordination of care management activities particularly at the point of discharge from the MSSP. </t>
  </si>
  <si>
    <t>Ability to demonstrate IPA performs care management activities and is responsible for assisting the PCP with identification and referral of Members to MSSP. 
a) IPAs engage in outreach and case finding efforts to identify Members with potential MSSP program needs
b) IPA Care Manager assists the PCP with completing their MSSP referral through IEHP and follow up. 
c) IPA continues to provide care management services to Members placed on a county MSSP waiting list, including but not limited to coordinating available services and providing follow-up for Members.</t>
  </si>
  <si>
    <t xml:space="preserve">IEHP Provider Policy and Procedure Manual DualChoice (MA12B) </t>
  </si>
  <si>
    <t>Element H: Multipurpose Senior Services Program (MSSP)</t>
  </si>
  <si>
    <t xml:space="preserve">8. Multipurpose Senior Services Program </t>
  </si>
  <si>
    <t xml:space="preserve">Total Requirements Element G: Transition of Care (TOC) </t>
  </si>
  <si>
    <t>Ability to demonstrate the ability to collaborate with IEHP’s Pharmaceutical Services department to assist with medication reconciliation and medication management and ensure that the medication list is included on the plan of care.</t>
  </si>
  <si>
    <t>Ability to demonstrate process for planned and unplanned transitions from any setting to another setting: 
a) 	Communicate with the Member and/or Member caregiver about the care transition process within 1-2 business days, not to exceed three (3) business days post notification of hospital or skilled nursing facility admission; 
b) 	Communicate with the Member and/or Member’s caregiver about changes to the Member’s health status and plan of care, and to provide the Member or caregiver with a central point of contact within 1-2 business days, not to exceed three (3) business days of notification of a hospital or skilled nursing facility admission; 
c) 	Assess Member’s need for all environmental adaptations, equipment, and/or technology (i.e., walker with seat, shower chair, or ramp for wheelchair) needed for a successful care setting transition or any other adaptive equipment or technology necessary for a successful transition back to their usual setting; 
d) 	Discuss options available to the Member such as sub-acute, skilled nursing or acute rehabilitation, after discharge from acute setting, when skilled level of care cannot be provided in Member’s usual setting and assist with scheduling appointments or needed educational activities;
e) 	 Notify the Members’ PCP to inform of the admission and discharge.</t>
  </si>
  <si>
    <t xml:space="preserve">Ability to demonstrate that Members transitioning across all healthcare settings, Providers, and services, including those preparing for discharge, receive appropriate continuity and coordination of care. </t>
  </si>
  <si>
    <t xml:space="preserve">IEHP Provider Policy and Procedure Manual DualChoice (MA12A7) </t>
  </si>
  <si>
    <t xml:space="preserve">Element G: Transition of Care (TOC) </t>
  </si>
  <si>
    <t xml:space="preserve">7. Transition of Care </t>
  </si>
  <si>
    <t xml:space="preserve">Total Requirements F: Model of Care (MOC) Training </t>
  </si>
  <si>
    <t>Ability to demonstrate IPA provides initial and annual training on the Model of Care (MOC) to its fulltime and temporary staff, as well as network and out-of-network providers, who are routinely seen by Members, including but not limited to Primary Care, Specialty Care, Hospital, Ancillary, and Transportation Providers.  
a) IPAs ensure that initial and annual trainings are demonstrated by attendance lists, attestations, learning management system reports, and/or evaluations, if requested</t>
  </si>
  <si>
    <t xml:space="preserve">IEHP Provider Policy and Procedure Manual DualChoice (MA12A6) </t>
  </si>
  <si>
    <t xml:space="preserve">Element F: Model of Care (MOC) Training </t>
  </si>
  <si>
    <t xml:space="preserve">6. Model of Care Training </t>
  </si>
  <si>
    <t xml:space="preserve">Total Requirements Element E: Continuity of Care (COC) </t>
  </si>
  <si>
    <t xml:space="preserve">Ability to demonstrate IPA provides COC with an out-of-network provider when all requirements are met and care is coordinated according to timelines outlined in section MA_12A5 of the IEHP Provider Manual. </t>
  </si>
  <si>
    <t xml:space="preserve">IEHP Provider Policy and Procedure Manual DualChoice (MA12A5) </t>
  </si>
  <si>
    <t xml:space="preserve">Element E: Continuity of Care (COC) </t>
  </si>
  <si>
    <t>5. Continuity of Care</t>
  </si>
  <si>
    <t xml:space="preserve">Total Requirements Element D: Interdisciplinary Care Team </t>
  </si>
  <si>
    <t>Ability to demonstrate process for documenting all invitees and attendees of the ICT, as well as offering and providing an updated ICP to the Member and the ICT as the Member’s health status changes.</t>
  </si>
  <si>
    <t>Ability to demonstrate process to assemble the ICT in the form of a case conference.</t>
  </si>
  <si>
    <t xml:space="preserve">Ability to demonstrate if the Member has dementia-related diagnosis, the ICT must include the Member’s caregiver and a trained dementia care specialist to the extent possible and as consistent with the Member’s preferences. </t>
  </si>
  <si>
    <t xml:space="preserve">Ability to demonstrate for members with serious illness participating in a palliative care program, IEHP and its IPAs must use a palliative care ICT. </t>
  </si>
  <si>
    <t xml:space="preserve">Ability to demonstrate that Member is free to opt out of ICT and/or request for exclusion of any ICT member. </t>
  </si>
  <si>
    <t>Ability to demonstrate ICT is led by professionally knowledgeable and credentialed personnel and consists of the following, at minimum. 
a) Member and/or Member’s authorized representative;
b) Family member and/or caregiver, as approved by the Member; 
c) Care Manager; and 
d) Primary Care Provider (PCP) or Specialist if the Specialist is serving as the Member’s PCP</t>
  </si>
  <si>
    <t xml:space="preserve">Ability to demonstrate  that every IEHP DualChoice Member is offered an interdisciplinary care team (ICT).
The ICT must: 
a) Be Member-centered and developed around the Member’s specific needs and preferences; 
b)  Deliver services with transparency, individualization, respect, linguistic and cultural competence, and dignity; and 
c) Ensure the integration of the Member’s medical and Long-Term Services and Supports (LTSS) and the coordination of behavioral health services and In-Home Supportive Services (IHSS), when applicable. </t>
  </si>
  <si>
    <t xml:space="preserve">IEHP Provider Policy and Procedure Manual DualChoice (MA12A4) </t>
  </si>
  <si>
    <t xml:space="preserve">Element D: Interdisciplinary Care Team </t>
  </si>
  <si>
    <t xml:space="preserve">4. Interdisciplinary Care Team </t>
  </si>
  <si>
    <t xml:space="preserve">Total Requirements Element C: Individualized Care Plan (ICP) </t>
  </si>
  <si>
    <t>Ability to demonstrate Members or their authorized representative must have the opportunity to review and sign the ICP and any amendments to the ICP.  IPAs are required to provide Members a copy of their ICP and any amendments at least annually and upon request.</t>
  </si>
  <si>
    <t>Ability to demonstrate the ICP is made available in Member’s preferred written or spoken language and/or alternate formats that effectively communicate information</t>
  </si>
  <si>
    <t xml:space="preserve">Ability to demonstrate Member receives any necessary assistance and accommodations to prepare for and fully participate in the care planning process. This includes providing: 
a)Educational material on Member conditions and available treatment options, support and/or alternative courses of care; 
b) Information on how family members and social supports can be involved in care planning, as the Member chooses;  
c) Options and assistance available to self-direct their care; and 
d) Information on how to access available resources.  </t>
  </si>
  <si>
    <t xml:space="preserve">Ability to demonstrate if the Member is receiving In-Home Supportive Services (IHSS), the ICP must also include: 
a) The name and contact information for the county social worker with the responsibility for authorizing and overseeing IHSS hours; and 
b) The name and contact information for the IHSS caregiver. </t>
  </si>
  <si>
    <t xml:space="preserve">Ability to demonstrate if the Member is receiving county behavioral health services, IPAs should involve IEHP for care planning needs, as appropriate. The ICP must also include:
a) The name and contact information of the primary county or county-contracted behavioral health provider; 
b) Attestation that the county behavioral health provider and PCP have reviewed and approved the ICP;
c) Record of at least one (1) case review meeting annually, that included the county behavioral health provider and includes date of meeting, names of participants, and evidence of creation or adjustment of care goals. </t>
  </si>
  <si>
    <t xml:space="preserve"> </t>
  </si>
  <si>
    <t xml:space="preserve">Ability to demonstrate Member’s approval for the involvement of any caregivers in the development of the ICP. </t>
  </si>
  <si>
    <t xml:space="preserve">Ability to demonstrate if a Member refuses to be involved in ICP development, the IPA will seek to re-visit the refusal at least at the time of reassessment, which occurs annually, when the Member experiences a change in condition, or if the Member has a change in PCP.  </t>
  </si>
  <si>
    <t>Ability to demonstrate that ICP is comprehensive, person-centered, and when cognitive impairment is present, family-center plan of care that is developed utilizing HRA survey responses, utilization, pharmacy, encounter and other Member data, ICT advisement, and if available, information related to Community-Based Adult Services (CBAS), IHSS, and MSSP.
a) The ICP should be developed and updated by, and/or shared with the member’s palliative care team, as appropriate.</t>
  </si>
  <si>
    <t xml:space="preserve">IEHP Provider Policy and Procedure Manual DualChoice (MA12A3) </t>
  </si>
  <si>
    <t xml:space="preserve">Element C: Individualized Care Plan (ICP) </t>
  </si>
  <si>
    <t xml:space="preserve">3. Individualized Care Plan </t>
  </si>
  <si>
    <t xml:space="preserve">Ability to demonstrate if IEHP is unable to contact the Member to complete the HRA, the IPA has a process to continue to outreach to the Member for ICP completion within ninety (90) calendar days of the Member’s enrollment date. If the Member is successfully contacted, the ICP must be developed with the Member’s participation. 
a) IPA must make and document, at a minimum, three (3) separate contact attempts to locate Member. </t>
  </si>
  <si>
    <t xml:space="preserve">Ability to demonstrate retrieval and review of completed HRAs from the Secure File Transfer Protocol (SFTP) server or the secure Provider portal and outreach to the Member to update and/or develop their ICP.  
b) IPAs are required to review the HRA results with the Member, address each identified risk, and develop an ICP with Member upon discussion of identified risks. </t>
  </si>
  <si>
    <t>Ability to demonstrate a process in place to stratify Members without an HRA by using data that is available to them. 
a) If no additional data is available to the IPA, then the IPA should use the stratification level that was assigned to the Member on the daily HRA data transmission on the Provider portal, and/or other IEHP risk stratification designation.   
b) Ability to demonstrate if a Member is stratified to a lower risk level that supporting documentation is required  </t>
  </si>
  <si>
    <t xml:space="preserve">Ability to demonstrate mapping of stratification levels to High, Rising, and Low using available data including the HRA, information provided by Member/Caregiver, data or Providers. </t>
  </si>
  <si>
    <t xml:space="preserve">IEHP Provider Policy and Procedure Manual DualChoice (MA12A2) </t>
  </si>
  <si>
    <t xml:space="preserve">2. Health Risk Assessment </t>
  </si>
  <si>
    <t>Total Requirements Element A: Care Management Program Description</t>
  </si>
  <si>
    <t xml:space="preserve">IPA Delegation Agreement </t>
  </si>
  <si>
    <t>1. Care Management Program Description</t>
  </si>
  <si>
    <t>The Contractor clearly defines its quality improvement (QI) program structure and processes, assigns responsibility to appropriate individuals and operationalizes its QI program.</t>
  </si>
  <si>
    <t>The Contractor documents and executes a QI program annual work plan that reflects ongoing activities throughout the year and addresses:</t>
  </si>
  <si>
    <t>The Contractor monitors and takes action, as necessary, to improve continuity and coordination of care across the health care network.</t>
  </si>
  <si>
    <t xml:space="preserve">Ability to demonstrate that the ICP includes but is not limited to: 
a) Name and contact information of the Member’s current assigned Care Manager. 
b) The name and contact information for the Member’s PCP and any Specialists;  
c) A complete and current list of the Member’s medications; 
d) Member goals and preferences, choices and abilities;  
e) Measurable objectives and timetables to meet medical, behavioral health, and Long-Term Services and Supports (LTSS) needs; 
f) Identification of barriers; 
g) Timeframes for reassessment and updating of care plan; 
h) Care coordination needs such as arranging transportation, obtaining appointments, referral status updates, coordinating interpreter services, and educating on importance of preventive services;  
I) Coordination of carved-out and linked services, and referrals to appropriate community resources and other agencies;  
j) Coordination of benefits and services covered by both Medicare and Medi-Cal, including when Medi-Cal services are delivered via Medi-Cal Fee-For-Services (FFS), managed care, or other Medi-Cal delivery systems; 
k) Consultation with the Member, PCP, and other members of the ICT, via ICT case conference, telephone, fax, or email, as appropriate. </t>
  </si>
  <si>
    <t xml:space="preserve">Ability to demonstrate IPA provided thirty (30) case samples for review of ICT Members Model of Care Annual Training completion
a) Samples must include ICT Members first/last name and date of completion </t>
  </si>
  <si>
    <t>Utilization Management (UM)
Delegation Oversight Annual Audit</t>
  </si>
  <si>
    <t>NCQA UM 1: Utilization Program Structure</t>
  </si>
  <si>
    <t>Element A:  Written Program Description</t>
  </si>
  <si>
    <t>Include:  Document Name, Page
and Sections</t>
  </si>
  <si>
    <r>
      <t xml:space="preserve">NCQA - A written description of the program structure.
</t>
    </r>
    <r>
      <rPr>
        <b/>
        <u/>
        <sz val="12.5"/>
        <rFont val="Arial"/>
        <family val="2"/>
      </rPr>
      <t>DMHC - UM 001 Element 1 - CA Health and Safety Code section 1367.01(b)</t>
    </r>
    <r>
      <rPr>
        <b/>
        <sz val="12.5"/>
        <rFont val="Arial"/>
        <family val="2"/>
      </rPr>
      <t xml:space="preserve">
UM 001- 1.1   Do policies and procedures describe the process by which the Delegate reviews and approves, modifies, delays, or denies, based in whole or in part on medical necessity, requests by providers of health care services for delegate enrollees? 
UM 001- 1.2    Do policies and procedures include utilization review processes such as prospective review, concurrent review and retrospective review?</t>
    </r>
  </si>
  <si>
    <r>
      <t xml:space="preserve">NCQA - Involvement of a designated senior-level physician in UM program implementation.
</t>
    </r>
    <r>
      <rPr>
        <b/>
        <u/>
        <sz val="12.5"/>
        <rFont val="Arial"/>
        <family val="2"/>
      </rPr>
      <t xml:space="preserve">DMHC - UM 001 Element 2 - CA Health and Safety Code section 1367.01(c)
</t>
    </r>
    <r>
      <rPr>
        <b/>
        <sz val="12.5"/>
        <rFont val="Arial"/>
        <family val="2"/>
      </rPr>
      <t xml:space="preserve">2.1    Is a Physician designated to provide clinical direction to the UM Program and ensure compliance with the requirements of 1367.01?
2.2    Does the designated individual hold a current unrestricted license to practice medicine in California?
2.3    Is there evidence that the individual is substantially involved in UM Program operations through significant time devoted to UM activities, clinical oversight and guidance to UM staff? 
2.4    Is there evidence that the individual is substantially involved in UM Program operations through active involvement in UM Committee and subcommittees? </t>
    </r>
  </si>
  <si>
    <t xml:space="preserve">NCQA - The program scope and process used to determine benefit coverage and medical necessity.
</t>
  </si>
  <si>
    <t xml:space="preserve">NCQA - Information sources used to determine benefit coverage and medical necessity. </t>
  </si>
  <si>
    <r>
      <t xml:space="preserve">NCQA - Allows for a second opinion from a qualified health professional at no cost to the Member.
</t>
    </r>
    <r>
      <rPr>
        <b/>
        <u/>
        <sz val="12.5"/>
        <rFont val="Arial"/>
        <family val="2"/>
      </rPr>
      <t>DMHC - UM-005 Element 2 and Element 3 - CA Health and Safety Code section 1383.1(a)</t>
    </r>
    <r>
      <rPr>
        <b/>
        <sz val="12.5"/>
        <rFont val="Arial"/>
        <family val="2"/>
      </rPr>
      <t xml:space="preserve">
2.1    Does the Delegate have a written policy filed with the Department that describes the manner in which the delegate determines if a second medical opinion is medically necessary and appropriate
3.1 Does the Plan's EOC provide all enrollees with notice of the policy regarding the manner in which an enrollee may receive a second medical opinion? 
3.2 Does the Plan's EOC provide all enrollees with information regarding the manner in which an enrollee may receive a second medical opinion? 
3.3 Does the Delegate’s written policy describe how the delegate reviews requests for a second medical opinion?
</t>
    </r>
    <r>
      <rPr>
        <b/>
        <u/>
        <sz val="12.5"/>
        <rFont val="Arial"/>
        <family val="2"/>
      </rPr>
      <t>DMHC - UM 005 Element 4 - CA Health and Safety Code section 1383.15(a), (b), (c,) (f), and (i)</t>
    </r>
    <r>
      <rPr>
        <b/>
        <sz val="12.5"/>
        <rFont val="Arial"/>
        <family val="2"/>
      </rPr>
      <t xml:space="preserve">
4.1 Does the Delegate provide or authorize a second opinion by an appropriately qualified health care professional, if requested by an enrollee or participating health professional?
4.2 Does the Delegate allow for non-medically necessary second opinions for any of the following reasons? (List is non-inclusive):
(1)The enrollee questions the reasonableness or necessity of recommended surgical procedures.
(2)The enrollee questions a diagnosis or plan of care for a condition that threatens loss of life, loss of limb, loss of bodily function, or substantial impairment, including, but not limited to, a serious chronic condition.
(3)The clinical indications are not clear or are complex and confusing, a diagnosis is in doubt due to conflicting test results, or the treating health professional is unable to diagnose the condition, and the enrollee requests an additional diagnosis.
(4)The treatment plan in progress is not improving the enrollee’s medical condition within an appropriate period of time given the diagnosis and plan of care, and the enrollee requests a second opinion regarding the diagnosis or continuance of the treatment.
(5)The enrollee has attempted to follow the plan of care or consulted with the initial provider concerning serious concerns about the diagnosis or plan of care.
4.3 When the enrollee faces an imminent and serious threat to his or her health, including, but not limited to, the potential loss of life, limb, or other major bodily function, or lack of timeliness that would be detrimental to the enrollee’s ability to regain maximum function, does the Delegate authorize or deny second opinion requests within 72 hours (or in a timely fashion appropriate for the nature of the enrollee’s condition)?
4.4 When the enrollee’s condition is non-urgent, does the Delegate authorize or deny second opinion requests in an expeditious manner?
4.5 If the enrollee requests a second opinion, then does the Delegate allow the enrollee to choose from any provider from any independent practice association or medical group within the network of the same or equivalent specialty to provide that opinion?
4.6 If the enrollee requests a second opinion from an out of network specialist, then does the Delegate incur the cost or negotiate the fee arrangement for the second opinion, beyond the applicable copayments paid by the enrollee?
4.7 If the Delegate denies the request for a second opinion, then are additional medical opinions not within the original physician organization the enrollee’s responsibility?
4.8 If the Delegate denies an enrollee’s request for a second opinion, then does the delegate notify the enrollee in writing of the reasons for the denial?
4.9 If the delegate denies an enrollee’s request for a second opinion, then does the delegate notify the enrollee in writing of his or her right to file a grievance with the delegate?
4.10 If the delegate denies an enrollee’s request for a second opinion, then does the delegate’s written denial notice to the enrollee comply with CA Health and Safety Code section 1368.02(b)?</t>
    </r>
  </si>
  <si>
    <t xml:space="preserve">NCQA - A established specialty referral system to track and monitor referrals requiring prior authorization. System shall include authorized, denied, deferred, or modified referrals, and the timeliness of the reviews. </t>
  </si>
  <si>
    <t>Total Requirements Element A - Written Program Description</t>
  </si>
  <si>
    <t>Element B:  Annual Evaluation</t>
  </si>
  <si>
    <t xml:space="preserve">NCQA - The organization annually evaluates and updates the UM program, as necessary.
</t>
  </si>
  <si>
    <t>Total Requirements Element B - Annual Evaluation</t>
  </si>
  <si>
    <t>Element A:  UM Criteria</t>
  </si>
  <si>
    <t xml:space="preserve">NCQA - Has written UM decision-making criteria that are objective and based on medical evidence. </t>
  </si>
  <si>
    <t>NCQA - Has written policies for applying the criteria based on individual needs.</t>
  </si>
  <si>
    <t>NCQA - Has written policies for applying the criteria based on an assessment of the local delivery system.</t>
  </si>
  <si>
    <t>NCQA - Involves appropriate practitioners in developing, adopting and reviewing criteria.</t>
  </si>
  <si>
    <r>
      <t xml:space="preserve">NCQA - Annually reviews the UM criteria and the procedures for applying them, and updates the criteria when appropriate.  
</t>
    </r>
    <r>
      <rPr>
        <b/>
        <u/>
        <sz val="12.5"/>
        <rFont val="Arial"/>
        <family val="2"/>
      </rPr>
      <t>DMHC - UM-003 Element 1 - CA Health and Safety Code sections 1363.5(a) and (b); CA Health and SafetyCode section 1367.01(f); CA Health and Safety Code section 1374.72</t>
    </r>
    <r>
      <rPr>
        <b/>
        <sz val="12.5"/>
        <rFont val="Arial"/>
        <family val="2"/>
      </rPr>
      <t xml:space="preserve">
1.1 Does the Delegate utilize criteria/guidelines when determining the medical necessity of requested health care services?
1.3 Are criteria/guidelines developed with involvement from actively practicing health care providers?
1.4 Does the Plan have a mechanism to ensure that UM criteria/guidelines for making medical necessity decisions are updated annually? (Or more frequently if needed.)
1.5 Does the Delegate have a mechanism to ensure that UM criteria/guidelines for making medical necessity decisions are disseminated to all UM decision-makers?
1.6 Does the Delegate distribute clinical practice guidelines to primary care, specialty, and mental health providers as appropriate?
1.7 Is there supporting documentation to confirm the criteria/guidelines are consistent with accepted standards of practice? (For example, documented approval via minutes from Physician discussions; criteria/guidelines have been adopted by reputable Physician organizations; criteria/guidelines consistent with national standards from federal agencies.)</t>
    </r>
  </si>
  <si>
    <t>Total Requirements Element A - UM Criteria</t>
  </si>
  <si>
    <t>Element B:  Availability of Criteria</t>
  </si>
  <si>
    <t>NCQA - States in writing how practitioners can obtain UM criteria.</t>
  </si>
  <si>
    <t>NCQA - Makes the criteria available to its practitioners upon request.</t>
  </si>
  <si>
    <t>Total Requirements Element B - Availability of Criteria</t>
  </si>
  <si>
    <t>Element C:  Consistency in Applying Criteria</t>
  </si>
  <si>
    <t xml:space="preserve">NCQA - Evaluates the consistency with which health care professionals involved in UM apply criteria in decision making. </t>
  </si>
  <si>
    <t>NCQA - Acts on opportunities to improve consistency, if applicable.</t>
  </si>
  <si>
    <t>Total Requirements Element C - Consistency in Applying Criteria</t>
  </si>
  <si>
    <t>NCQA UM 3:  Communication Services</t>
  </si>
  <si>
    <t>Element A:  Access to Staff</t>
  </si>
  <si>
    <t>NCQA - Staff are available at least eight hours a day during normal business hours for inbound collect or toll-free calls regarding UM issues.</t>
  </si>
  <si>
    <t>NCQA - Staff can receive inbound communication regarding UM issues after normal business hours.</t>
  </si>
  <si>
    <t>NCQA - Staff are identified by name, title and organization name when initiating or returning calls regarding UM issues.</t>
  </si>
  <si>
    <t>NCQA - TDD/TTY services for members who need them.</t>
  </si>
  <si>
    <t>NCQA - Language assistance for members to discuss UM issues.</t>
  </si>
  <si>
    <t>NCQA UM 4:  Appropriate Professionals</t>
  </si>
  <si>
    <t>Element A:  Licensed Health Professionals</t>
  </si>
  <si>
    <r>
      <t xml:space="preserve">NCQA - Requiring appropriately licensed professionals to supervise all medical necessity decisions.
</t>
    </r>
    <r>
      <rPr>
        <b/>
        <u/>
        <sz val="12.5"/>
        <rFont val="Arial"/>
        <family val="2"/>
      </rPr>
      <t xml:space="preserve">DMHC - UM-002 Element 1 - CA Health and Safety Code sections 1367.01(e) and (g)
</t>
    </r>
    <r>
      <rPr>
        <b/>
        <sz val="12.5"/>
        <rFont val="Arial"/>
        <family val="2"/>
      </rPr>
      <t>1.1 Does the Delegate have policies and procedures to ensure that only licensed Physicians or a licensed health care professional (competent to evaluate clinical issues related to requested health care services) make decisions to deny or modify requested services on the basis of medical necessity?
1.3 Do the Delegates’s denial files validate that only licensed Physicians or a licensed health care professional (competent to evaluate clinical issues related to requested health care services) make decisions to deny or modify requested services on the basis of medical necessity?
CMS - Addendum to the Parts C &amp; D Enrollee Grievances, Organization/Coverage Determinations, and Appeals Guidance for Applicable Integrated Plans - 40.9(1) Who Must Review an Initial Determination</t>
    </r>
  </si>
  <si>
    <t>NCQA - Specifying the type of personnel responsible for each level of UM decision making.</t>
  </si>
  <si>
    <t>Total Requirements Element A - Licensed Health Professionals</t>
  </si>
  <si>
    <t>Element B:  Use of Practitioners for UM Decisions</t>
  </si>
  <si>
    <t>NCQA - Education, training or professional experience in medical or clinical practice.</t>
  </si>
  <si>
    <t>NCQA - A current clinical license to practice or an administrative license to review UM cases.
CMS - Addendum to the Parts C &amp; D Enrollee Grievances, Organization/Coverage Determinations, and Appeals Guidance for Applicable Integrated Plans - 40.9(2)(b) Who Must Review an Initial Determination</t>
  </si>
  <si>
    <t>Total Requirements Element A - Use of Practitioners for UM Decisions</t>
  </si>
  <si>
    <t>Element C:  Practitioner Review of Nonbehavioral Healthcare Denials</t>
  </si>
  <si>
    <t>NCQA - The organization uses a physician or other health care professional, as appropriate, to review any nonbehavioral healthcare denial based on medical necessity.
CMS - Addendum to the Parts C &amp; D Enrollee Grievances, Organization/Coverage Determinations, and Appeals Guidance for Applicable Integrated Plans - 40.9(2)(a) Who Must Review an Initial Determination</t>
  </si>
  <si>
    <t>Total Requirements Element C - Practitioner Review of Nonbehavioral Healthcare Denials</t>
  </si>
  <si>
    <t>Element F:  Use of Board-Certified Consultants</t>
  </si>
  <si>
    <t>NCQA - Has written procedures for using board-certified consultants to assist in making medical necessity determinations.</t>
  </si>
  <si>
    <t>NCQA - Provides evidence that it uses board-certified consultants for medical necessity determinations.</t>
  </si>
  <si>
    <t>Total Requirements Element F - Use of Board-Certified Consultants</t>
  </si>
  <si>
    <t>NCQA UM 5:  Timeliness of UM Decisions</t>
  </si>
  <si>
    <t>Element A: Notification of Nonbehavioral Decisions</t>
  </si>
  <si>
    <t xml:space="preserve">The organization makes UM decisions in a timely manner to minimize any disruption in the provision of health care. </t>
  </si>
  <si>
    <r>
      <t xml:space="preserve">NCQA - For urgent concurrent decisions,  the organization gives electronic or written notification of the decision to practitioners within 24 hours and members within 72 hours of the request.
</t>
    </r>
    <r>
      <rPr>
        <b/>
        <u/>
        <sz val="12.5"/>
        <rFont val="Arial"/>
        <family val="2"/>
      </rPr>
      <t>DMHC - UM-002 Element 2 - CA Health and Safety Code section 1367.01(h)(2)</t>
    </r>
    <r>
      <rPr>
        <b/>
        <sz val="12.5"/>
        <rFont val="Arial"/>
        <family val="2"/>
      </rPr>
      <t xml:space="preserve">
2.5 Does the Delegate request information from the provider that is reasonably necessary to make a medical necessity decision in a timely fashion? (Appropriate for the nature of the enrollee’s condition.)
2.6 Upon receipt of the requested information, does the Delegate make decisions to approve, modify, or deny the request within the required timeframe?
DHCS D-SNP State Medicaid Agency Contract- 42 CFR section 422.631(d)(2)(iv)
</t>
    </r>
  </si>
  <si>
    <r>
      <t xml:space="preserve">NCQA - For urgent preservice decisions,  the organization gives electronic or written notification of the decision to practitioners within 24 hours and members within 72 hours of the request.
</t>
    </r>
    <r>
      <rPr>
        <b/>
        <u/>
        <sz val="12.5"/>
        <rFont val="Arial"/>
        <family val="2"/>
      </rPr>
      <t>DMHC - UM-002 Element 2 - CA Health and Safety Code section 1367.01(h)(1) and (2)</t>
    </r>
    <r>
      <rPr>
        <b/>
        <sz val="12.5"/>
        <rFont val="Arial"/>
        <family val="2"/>
      </rPr>
      <t xml:space="preserve">
2.5 Does the Delegate request information from the provider that is reasonably necessary to make a medical necessity decision in a timely fashion? (Appropriate for the nature of the enrollee’s condition.)
2.6 Upon receipt of the requested information, does the Delegate make decisions to approve, modify, or deny the request within the required timeframe?
DHCS D-SNP State Medicaid Agency Contract- 42 CFR section 422.631(d)(2)(iv)</t>
    </r>
  </si>
  <si>
    <t>NCQA - For nonurgent concurrent decisions the organization gives electronic or written notification of the decision to practitioners within 24 hours of decision and members within 2 business days from the date of the decision, not to exceed 14 calendar days from when the request was received 
DMHC - CA Health and Safety Code section 1367.01(h)(3)</t>
  </si>
  <si>
    <t>NCQA - For nonurgent preservice decisions, the organization gives electronic or written notification of the decision to practitioners within 24 hours of decision and members within 2 business days from the date of the decision, not to exceed 14 calendar days from when the request was received 
DMHC - CA Health and Safety Code section 1367.01(h)(3)</t>
  </si>
  <si>
    <t>NCQA - For Medicare Part B urgent decisions, the organization gives electronic or written notification of the decision to members and practitioners within 24 hours of the request.
CMS - Parts C &amp; D Enrollee Grievances, Organization/Coverage Determinations, and Appeals Guidance - 40.10 Processing Timeframes</t>
  </si>
  <si>
    <t>NCQA - For Medicare Part B nonurgent decisions, the organization gives electronic or written notification of the decision to practitioners within 24 hours and members within 72 hours of the request.
CMS - Parts C &amp; D Enrollee Grievances, Organization/Coverage Determinations, and Appeals Guidance - 40.10 Processing Timeframes</t>
  </si>
  <si>
    <t xml:space="preserve">NCQA - For postservice decisions, the organization gives electronic or written notification of the decision to practitioners within 24 hours of the decision and members within 2 business days from the date of the decision, not to exceed 14 calendar days from when the request was received 
</t>
  </si>
  <si>
    <r>
      <t xml:space="preserve">NCQA - Process to provide notification to Members regarding denied, deferred or modified referrals.
</t>
    </r>
    <r>
      <rPr>
        <b/>
        <u/>
        <sz val="12.5"/>
        <rFont val="Arial"/>
        <family val="2"/>
      </rPr>
      <t>DMHC - UM-004 Element 2 - CA Health and Safety Code sections 1367.01(h)(1) and (5)</t>
    </r>
    <r>
      <rPr>
        <b/>
        <sz val="12.5"/>
        <rFont val="Arial"/>
        <family val="2"/>
      </rPr>
      <t xml:space="preserve">
2.1 Does the Delegate have guidelines for communicating with the enrollee and provider if UM decisions do not meet the required timeframes?
2.2 If the Delegate is unable to make a UM decision within the required timeframe, does the Delegate notify the provider and enrollee of the anticipated decision date?
</t>
    </r>
  </si>
  <si>
    <t>Total Requirements Element A - Notification of Nonbehavioral Decisions</t>
  </si>
  <si>
    <t xml:space="preserve">Element D:  UM Timeliness Report </t>
  </si>
  <si>
    <t>NCQA - Nonbehavioral UM decision making.</t>
  </si>
  <si>
    <t>NCQA - Notification of nonbehavioral UM decisions.</t>
  </si>
  <si>
    <t>Total Requirements Element D - UM Timeliness Report</t>
  </si>
  <si>
    <t>NCQA UM 6: Clinical Information</t>
  </si>
  <si>
    <t>Element A:  Relevant Information for Nonbehavioral Healthcare Decisions</t>
  </si>
  <si>
    <t xml:space="preserve">NCQA - There is documentation that the organization gathers relevant clinical information consistently to support nonbehavioral healthcare UM decision making. </t>
  </si>
  <si>
    <t>Total Requirements Element A - Relevant Information for Nonbehavioral Healthcare Decisions</t>
  </si>
  <si>
    <t>NCQA UM 7:  Denial Notices</t>
  </si>
  <si>
    <t>The organization documents and communicates the reason for a denial.</t>
  </si>
  <si>
    <t>Element A:  Discussing a Denial With a Nonbehavioral Healthcare Reviewer</t>
  </si>
  <si>
    <r>
      <t xml:space="preserve">NCQA - The organization gives practitioners the opportunity to discuss nonbehavioral healthcare UM denial decisions with a physician or other appropriate reviewer. 
</t>
    </r>
    <r>
      <rPr>
        <b/>
        <u/>
        <sz val="12.5"/>
        <rFont val="Arial"/>
        <family val="2"/>
      </rPr>
      <t>DMHC - UM-002 Element 3 - CA Health and Safety Code section 1367.01(h)(3)</t>
    </r>
    <r>
      <rPr>
        <b/>
        <sz val="12.5"/>
        <rFont val="Arial"/>
        <family val="2"/>
      </rPr>
      <t xml:space="preserve">
3.1 Does the Delegate’s policy and practice demonstrate that treating providers can readily access the Delegate Physician that made the adverse decision? 
3.2 Does the Delegate document receipt of agreement by the treating provider?
3.3 What is the turnaround time for Delegate provider to respond to treating provider?  How does the Delegate monitor it?</t>
    </r>
  </si>
  <si>
    <t>Total Requirements Element A - Discussing a Denial With a Reviewer</t>
  </si>
  <si>
    <t>Element B:  Written Notification of Nonbehavioral Healthcare Denials</t>
  </si>
  <si>
    <t>The organization's written notification of nonbehavioral healthcare denials, provided to members and their treating practitioners, contains the following information:</t>
  </si>
  <si>
    <r>
      <t xml:space="preserve">NCQA - The specific reasons for the denial, in easily understandable language.
</t>
    </r>
    <r>
      <rPr>
        <b/>
        <u/>
        <sz val="12.5"/>
        <rFont val="Arial"/>
        <family val="2"/>
      </rPr>
      <t>DMHC - UM -004 Element 1 - CA Health and Safety Code section 1363.5(b)(4); CA Health and Safety Codesection 1367.01(d), and (h)(3) and (4); CA Health and Safety Code section 1374.30(i)</t>
    </r>
    <r>
      <rPr>
        <b/>
        <sz val="12.5"/>
        <rFont val="Arial"/>
        <family val="2"/>
      </rPr>
      <t xml:space="preserve">
1.1 For retrospective UM decisions, does the Plan communicate denials or modifications of health care services to providers in writing? 
1.2 Do communications regarding decisions to approve requests by providers specify the specific health care service approved?
1.3 Do the Delegate’s denial letters provide a clear and concise explanation of the reasons for the Delegate’s decision to deny, delay, or modify health care services?
1.5 Do the Delegate’s denial letters specify the clinical reasons for the Delegate’s decision to deny, delay, or modify health care services?
1.6 Do written communications to a Physician or other health care provider of a denial, delay, or modification of a request include the name of the health care professional responsible for the denial, delay, or modification?
1.7 Do written communications to a Physician or other health care provider of a denial, delay, or modification of a request include the direct telephone number or an extension of the healthcare professional responsible for the denial, delay, or modification to allow the requesting Physician or health care provider to easily contact them?</t>
    </r>
  </si>
  <si>
    <r>
      <t xml:space="preserve">NCQA - A reference to the benefit provision, guidelines, protocol or other similar criterion on which the denial decision is based.
</t>
    </r>
    <r>
      <rPr>
        <b/>
        <u/>
        <sz val="12.5"/>
        <rFont val="Arial"/>
        <family val="2"/>
      </rPr>
      <t>DMHC - UM -004 Element 1 - CA Health and Safety Code section 1363.5(b)(4); CA Health and Safety Codesection 1367.01(d), and (h)(3) and (4); CA Health and Safety Code section 1374.30(i)</t>
    </r>
    <r>
      <rPr>
        <b/>
        <sz val="12.5"/>
        <rFont val="Arial"/>
        <family val="2"/>
      </rPr>
      <t xml:space="preserve">
1.4 Do the Delegate’s denial letters specify a description of the criteria or guidelines used for the Delegate’s decision to deny, delay, or modify health care services?</t>
    </r>
  </si>
  <si>
    <t>NCQA - A statement that members can obtain a copy of the actual benefit provision, guidelines, protocol or other similar criterion on which the denial decision was based, upon request.</t>
  </si>
  <si>
    <t>Total Requirements Element B - Written Notification of Nonbehavioral Healthcare Denials</t>
  </si>
  <si>
    <t>Element C:   Written Notification of Nonbehavioral Healthcare Notice of Appeal Rights/Process</t>
  </si>
  <si>
    <t>The organization's written nonbehavioral healthcare denial notification to members and their treating practitioners contains the following information:</t>
  </si>
  <si>
    <t>NCQA - A description of appeal rights, including the right to submit written comments, documents or other information relevant to the appeal.</t>
  </si>
  <si>
    <r>
      <t xml:space="preserve">NCQA - An explanation of the appeal process, including members' rights to representation and appeal time frames.
</t>
    </r>
    <r>
      <rPr>
        <b/>
        <u/>
        <sz val="12.5"/>
        <rFont val="Arial"/>
        <family val="2"/>
      </rPr>
      <t>DMHC - UM-004 Element 1- CA Health and Safety Code section 1363.5(b)(4); CA Health and Safety Codesection 1367.01(d), and (h)(3) and (4); CA Health and Safety Code section 1374.30(i)</t>
    </r>
    <r>
      <rPr>
        <b/>
        <sz val="12.5"/>
        <rFont val="Arial"/>
        <family val="2"/>
      </rPr>
      <t xml:space="preserve">
1.8 Do written communications to an enrollee of a denial, delay, or modification of a request include information as to how he / she may file a grievance to the Delegate?</t>
    </r>
  </si>
  <si>
    <t>NCQA - A description of the expedited appeal process for urgent preservice or urgent concurrent denials.</t>
  </si>
  <si>
    <r>
      <t xml:space="preserve">NCQA - Notification that expedited external review can occur concurrently with the internal appeals process for urgent care.
</t>
    </r>
    <r>
      <rPr>
        <b/>
        <u/>
        <sz val="12.5"/>
        <rFont val="Arial"/>
        <family val="2"/>
      </rPr>
      <t xml:space="preserve">
DMHC - UM-004 Element 1 - CA Health and Safety Code section 1363.5(b)(4); CA Health and Safety Codesection 1367.01(d), and (h)(3) and (4); CA Health and Safety Code section 1374.30(i)
</t>
    </r>
    <r>
      <rPr>
        <b/>
        <sz val="12.5"/>
        <rFont val="Arial"/>
        <family val="2"/>
      </rPr>
      <t>1.9 Do written communications to an enrollee of a denial, delay, or modification of a request include information as to how he / she may request an independent medical review in cases where the enrollee believes that health care services have been improperly denied, modified, or delayed by the Delegate, or by one of its contracting providers?</t>
    </r>
  </si>
  <si>
    <t>Total Requirements Element C - Written Notification of Nonbehavioral Healthcare Notice of Appeal Rights/Process</t>
  </si>
  <si>
    <t>NCQA UM 12:  UM Information Integrity</t>
  </si>
  <si>
    <t>The organization has UM information integrity policies and procedures, audits UM information for inappropriate documentation and updates and implements corrective actions that address identified information integrity issues.</t>
  </si>
  <si>
    <t>Element A: Protecting the integrity of UM Denial Information</t>
  </si>
  <si>
    <t xml:space="preserve">The organization demonstrates its commitment to protecting the integrity of UM information used in in the processing of UM denials and UM appeals. </t>
  </si>
  <si>
    <t>NCQA - The scope of UM information.</t>
  </si>
  <si>
    <t>NCQA - The staff responsible for completing UM activities.</t>
  </si>
  <si>
    <t xml:space="preserve">NCQA - The process for documenting updates to UM information.
</t>
  </si>
  <si>
    <t>NCQA - Inappropriate documentation and updates.</t>
  </si>
  <si>
    <t xml:space="preserve">NCQA - The organization audits UM staff and the process for documenting and reporting identified information integrity
</t>
  </si>
  <si>
    <t>Total Requirements Element A - Protecting the integrity of UM Denial Information</t>
  </si>
  <si>
    <t>Element C: Information Intergrity Training</t>
  </si>
  <si>
    <t>The organization annually trains UM staff on:</t>
  </si>
  <si>
    <t>NCQA - Inappropriate documentation and updates (Elements A, factor 4)</t>
  </si>
  <si>
    <t>NCQA - Organization audits of staff, documenting and reporting information integrity issues (Element A, Factor 5)</t>
  </si>
  <si>
    <t>Total Requirements Element C - Information Intergrity Training</t>
  </si>
  <si>
    <t xml:space="preserve">The organization demonstrates that it monitors compliance with its UM denial controls, as desribed in NCQA UM 12 Element A. </t>
  </si>
  <si>
    <t>Element D: Audit and Analysis-Denial Information</t>
  </si>
  <si>
    <t xml:space="preserve">The organization annually: </t>
  </si>
  <si>
    <t>NCQA - Audits for inappropriate documentation and updates to UM denial receipt and notification dates.</t>
  </si>
  <si>
    <t>Conducts qualitative analysis of inappropriate documentation and updates to UM denial receipt and notification dates.</t>
  </si>
  <si>
    <t>Total Requirements Element D - Audit and Analysis-Denial Information</t>
  </si>
  <si>
    <t>Element E: Improvement Actions-Denial Information</t>
  </si>
  <si>
    <t xml:space="preserve">The organization: </t>
  </si>
  <si>
    <t>NCQA - Implements corrective actions to address all inappropriate documentation and updates found in Element D.</t>
  </si>
  <si>
    <t>NCQA - Conducts an audit of the effectiveness of corrective actions (factor 1) on the findings 3–6 months after completion of the annual audit in Element D.</t>
  </si>
  <si>
    <t>Total Requirements Element E - Improvement Actions-Denial Information</t>
  </si>
  <si>
    <t>NCQA MED 9:  UM Decisions About Payment and Services</t>
  </si>
  <si>
    <t>The organization makes decisions about utilization management request in a timely manner for Medicaid members</t>
  </si>
  <si>
    <t>Element E: Affirmative Statement about Incentives</t>
  </si>
  <si>
    <t>The organization distributes a statement to all members and to all practitioners, providers and employees who make UM decisions, affirming the following:</t>
  </si>
  <si>
    <t>NCQA - UM decision making is based only on appropriateness of care and service and existence of coverage.</t>
  </si>
  <si>
    <t>NCQA - The organization does not specifically reward practitioners or other individuals for issuing denials of coverage.</t>
  </si>
  <si>
    <t>NCQA - Financial incentives for UM decision makers do not encourage decisions that result in underutilization.</t>
  </si>
  <si>
    <t>Total Requirements Element E - Affirmative Statement about Incentives</t>
  </si>
  <si>
    <t>UM 2: Sensitive Services</t>
  </si>
  <si>
    <t xml:space="preserve">Element A: Policy and Procedure </t>
  </si>
  <si>
    <t>The written policy and procedure to (see below):</t>
  </si>
  <si>
    <t>Prior Authorization requirements shall not be applied to Emergency Services, urgently needed services, family delegatening services, preventive services, basic prenatal care, sexually transmitted disease services, and HIV testing.</t>
  </si>
  <si>
    <t>UM 3: Over &amp; Under Utilization</t>
  </si>
  <si>
    <r>
      <t xml:space="preserve">Describe mechanisms to detect both under-and over-utilization of health care services. 
</t>
    </r>
    <r>
      <rPr>
        <b/>
        <u/>
        <sz val="12.5"/>
        <rFont val="Arial"/>
        <family val="2"/>
      </rPr>
      <t>DMHC - UM 006 Element 1 - CA Health and Safety Code sections 1367.01(e), (h), and (j)</t>
    </r>
    <r>
      <rPr>
        <b/>
        <sz val="12.5"/>
        <rFont val="Arial"/>
        <family val="2"/>
      </rPr>
      <t xml:space="preserve">
1.8 Does the Delegate systemically and routinely analyze UM data to monitor for potential over and under-utilization?</t>
    </r>
  </si>
  <si>
    <t>UM 001: UM Program Policies and Procedures- Key Element 3</t>
  </si>
  <si>
    <t xml:space="preserve">Element 3: Policy and Procedure </t>
  </si>
  <si>
    <t xml:space="preserve">
The delegate ensures telephone access for providers to request authorizations for health care services.</t>
  </si>
  <si>
    <r>
      <rPr>
        <b/>
        <u/>
        <sz val="12.5"/>
        <rFont val="Arial"/>
        <family val="2"/>
      </rPr>
      <t>DMHC - UM 001 Element 3 - CA Health and Safety Code section 1367.01(i)</t>
    </r>
    <r>
      <rPr>
        <b/>
        <sz val="12.5"/>
        <rFont val="Arial"/>
        <family val="2"/>
      </rPr>
      <t xml:space="preserve">
3.1 Does the Delegate have policies and procedures that describe and ensure telephone access for requesting authorizations for health care services?
3.2 Does the Delegate maintain telephone access for providers to request authorizations for health care services?</t>
    </r>
  </si>
  <si>
    <t>UM 005: Disclosure of UM Process to Authorize or Deny Services- Key Element 1</t>
  </si>
  <si>
    <t xml:space="preserve">Element 1: Policy and Procedure </t>
  </si>
  <si>
    <t>The Delegate shall disclose to network providers, contractors and enrollees theprocess the Delegate uses to authorize, modify, or deny health care services underthe benefits provided by the Delegate.</t>
  </si>
  <si>
    <r>
      <rPr>
        <b/>
        <u/>
        <sz val="12.5"/>
        <rFont val="Arial"/>
        <family val="2"/>
      </rPr>
      <t>DMHC - UM-005 Element 1 - CA Health and Safety Code section 1363.S(a), (b)(4)-(5), and (c)</t>
    </r>
    <r>
      <rPr>
        <b/>
        <sz val="12.5"/>
        <rFont val="Arial"/>
        <family val="2"/>
      </rPr>
      <t xml:space="preserve">
1.1 Does the Delegate's policies and procedures provide for the disclosure of the process the Delegate uses to authorize, modify, or deny health care services?
1.2 Does the Delegate disclose the UM process information to network providers?
1.3 Does the Delegate demonstrate that it discloses UM processes to enrollees or persons designated by an enrollee, or to any other person or organization, upon request?
1.4 Does the Delegate demonstrate that it discloses to the enrollee and provider the UM criteria used as a basis to modify, deny or delay services in specified cases under review?
1.5 Are UM Criteria available to the public upon request, which may include the availability through electronic communication means?
1.6 Is disclosure of UM criteria to the public accompanied by the following notice: “The materials provided to you are guidelines used by this Delegate to authorize, modify, or deny care for persons with similar illnesses or conditions. Specific care and treatment may vary depending on individual need and the benefits covered under your contract.”?
</t>
    </r>
  </si>
  <si>
    <t>UM 006: UM Processes as Part of the QA Program- Key Element 1 and 2</t>
  </si>
  <si>
    <t xml:space="preserve">Element 1 and 2: Policy and Procedure </t>
  </si>
  <si>
    <t>The Delegate has established and implemented a QA process to assess and evaluate their compliance with UM requirements. The scope of quality assurance monitoring includes assessment and evaluation of provider referral and specialist care patterns of practice.</t>
  </si>
  <si>
    <r>
      <rPr>
        <b/>
        <u/>
        <sz val="12.5"/>
        <rFont val="Arial"/>
        <family val="2"/>
      </rPr>
      <t>DMHC - UM-006 Element 1 - CA Health and Safety Code sections 1367.01(e), (h), and (j)</t>
    </r>
    <r>
      <rPr>
        <b/>
        <sz val="12.5"/>
        <rFont val="Arial"/>
        <family val="2"/>
      </rPr>
      <t xml:space="preserve">
1.1 Does the Delegate have a process in place to evaluate complaints and assess trends to identify potential quality issues in the UM process and regularly report this information to appropriate bodies?
1.2 Does the Delegate have a process in place to monitor and assess compliance with timeliness of decision-making, timeliness of notification, and turnaround times for UM functions?
1.3 Has the Delegate established and implemented policies and procedures to monitor and assess compliance with the use of appropriate licensed health care providers in making denial decisions and the appropriate use and application of criteria in making medical necessity decisions?
1.4 Has the Delegate established and implemented policies and procedures to audit denial letters ensuring the required information is included, and communicated to the appropriate user, providers and/or enrollees?
1.5 Does the Delegate systematically and routinely analyze its evaluation of the UM process to identify any potential quality issues in the UM process?
1.6 Does the Delegate develop, communicate, and implement corrective action plans when potential quality issues are identified in the UM process?
1.7 Does the Delegate evaluate the effectiveness of any corrective action plan (using performance measures, for example) and make further recommendations to improve the UM process?
</t>
    </r>
  </si>
  <si>
    <r>
      <rPr>
        <b/>
        <u/>
        <sz val="12.5"/>
        <rFont val="Arial"/>
        <family val="2"/>
      </rPr>
      <t>DMHC - UM-006 Element 2 - 28 CCR 1300.70(a)(1); 28 CCR 1300.70(b)(2)(G)(5)</t>
    </r>
    <r>
      <rPr>
        <b/>
        <sz val="12.5"/>
        <rFont val="Arial"/>
        <family val="2"/>
      </rPr>
      <t xml:space="preserve">
2.1 Does the Delegate’s quality assurance/utilization review mechanism encompass provider referral and specialist care patterns of practice, including an assessment of timely access to specialists, ancillary support services (e.g., laboratory, radiology, pharmacy, physical therapy services)and appropriate preventive health services based on reasonable standards established by the Delegate and/or delegated providers?
2.2 Does the Delegate have a process in place to routinely monitor and assess access to specialist care, ancillary support services (e.g., laboratory, radiology, pharmacy, physical therapy services) and appropriate preventive health services?
2.3 Does the Delegate analyze its evaluation of access to specialist care, ancillary support services (e.g., laboratory, radiology, pharmacy, physical therapy services), and appropriate preventive health services?
2.4 Does the Delegate have a process to routinely monitor and assess access to specialist care, ancillary support services(e.g., laboratory, radiology, pharmacy, physical therapy services), and appropriate preventive health services for any delegated providers?
2.5 Does the Delegate identify, communicate, and implement corrective actions when potential access issues are identified in the UM process?
2.6 Does the Delegate evaluate the effectiveness of any corrective actions (using performance measures, for example) and make further recommendations to improve potential access issues?</t>
    </r>
  </si>
  <si>
    <t>UM 011: Standing Referrals- Key Element 1-5</t>
  </si>
  <si>
    <t xml:space="preserve">Element 1-5: Policy and Procedure </t>
  </si>
  <si>
    <t>The Delegate has established policies and procedures for standing referrals of: (a)enrollees who need continuing care from a specialist, and (b) enrollees whorequire specialized care over a prolonged period of time for the purpose ofhaving the specialist coordinate the enrollee’s health care, including HIV/AIDS.
CA Health and Safety Code section 1374.16(a) through (f)</t>
  </si>
  <si>
    <r>
      <rPr>
        <b/>
        <u/>
        <sz val="12.5"/>
        <rFont val="Arial"/>
        <family val="2"/>
      </rPr>
      <t>DMHC - UM-011 Element 1 -CA Health and Safety Code section 1374.16(a) through (f)</t>
    </r>
    <r>
      <rPr>
        <b/>
        <sz val="12.5"/>
        <rFont val="Arial"/>
        <family val="2"/>
      </rPr>
      <t xml:space="preserve">
1.1 Does the Delegate have established policies and procedures for standing referrals?
1.2 Does the Delegate disseminate those policies to primary care providers? (e.g., via provider manual)</t>
    </r>
  </si>
  <si>
    <r>
      <rPr>
        <b/>
        <u/>
        <sz val="12.5"/>
        <rFont val="Arial"/>
        <family val="2"/>
      </rPr>
      <t>DMHC - UM-011 Element 2 - CA Health and Safety Code section 1367.01(h)(4); CA Health and Safety Codesection 1374.16(C)</t>
    </r>
    <r>
      <rPr>
        <b/>
        <sz val="12.5"/>
        <rFont val="Arial"/>
        <family val="2"/>
      </rPr>
      <t xml:space="preserve">
2.1 Does the Delegate make a determination regarding requests for standing referrals within three (3) business days?
2.2 Once approved, does the Delegate make the referral in 4 (four) business days of the proposed treatment Delegate?
2.3 Do communications to approve standard referrals specify the specific services approved?
2.4 Do denial letters provide a clear and concise explanation of the reasons for the denial?
2.6 Do written communications to a Physician or other health care provider of a denial, delay, or modification of a request include the following information: The name of the health care professional responsible for the denial, delay, or modification?
2.7 Do written communications to a Physician or other health care provider of a denial, delay, or modification of a request include the following information: The direct telephone number or an extension of the healthcare professional responsible for the denial, delay, or modification to allow the requesting Physician or health care provider to easily contact them?
2.8 Do written communications to an enrollee of a denial, delay or modification of a request include information as to how he / she may: File a grievance to the Plan?
2.9 Do written communications to an enrollee of a denial, delay or modification of a request include information as to how he / she may: Request an independent medical review in cases where the enrollee believes that health care services have been improperly denied, modified, or delayed by the Plan, or by one of its contracting providers?
</t>
    </r>
  </si>
  <si>
    <r>
      <rPr>
        <b/>
        <u/>
        <sz val="12.5"/>
        <rFont val="Arial"/>
        <family val="2"/>
      </rPr>
      <t>DMHC - UM-011 Element 3- CA Health and Safety Code sections 1374.16(a) and (b)</t>
    </r>
    <r>
      <rPr>
        <b/>
        <sz val="12.5"/>
        <rFont val="Arial"/>
        <family val="2"/>
      </rPr>
      <t xml:space="preserve">
3.1 Does the Delegate approve a treatment Delegate or a current standing referral to a specialist or specialty care center when an enrollee requires specialized medically necessary care over a long period of time?</t>
    </r>
  </si>
  <si>
    <r>
      <rPr>
        <b/>
        <u/>
        <sz val="12.5"/>
        <rFont val="Arial"/>
        <family val="2"/>
      </rPr>
      <t>DMHC - UM 011 Element 4 - CA Health and Safety Code sections 1374.16(a), (b), and (e); 28 CCR 1300.74.16(e) and (f)</t>
    </r>
    <r>
      <rPr>
        <b/>
        <sz val="12.5"/>
        <rFont val="Arial"/>
        <family val="2"/>
      </rPr>
      <t xml:space="preserve">
4.1 Does the Delegate have a process for validating specialists and specialty care centers are accredited or designated as having special expertise?
4.2 Does the Delegate have a definition of and credentialing process for HIV/AIDS specialists?
4.3 Does the Delegate make listings of specialists and specialty care centers, including HIV/AIDS specialists available to PCPs to assist in the referral process?
4.4 Does the Delegate refer to a specialist or specialty care center that has demonstrated expertise in treating the condition or disease?</t>
    </r>
  </si>
  <si>
    <r>
      <rPr>
        <b/>
        <u/>
        <sz val="12.5"/>
        <rFont val="Arial"/>
        <family val="2"/>
      </rPr>
      <t>DMHC - UM 011Element 5 - CA Health and Safety Code section 1374.16(b)</t>
    </r>
    <r>
      <rPr>
        <b/>
        <sz val="12.5"/>
        <rFont val="Arial"/>
        <family val="2"/>
      </rPr>
      <t xml:space="preserve">
5.1 Does the Delegate demonstrate that it complies with section 1374.16(b) and approves the specialist to provide health care services within the specialist’s area of expertise and training in the same manner as it approves the enrollee’s primary care Physician’s services, subject to the terms of the treatment Delegate?</t>
    </r>
  </si>
  <si>
    <t>Continuity of Care</t>
  </si>
  <si>
    <t>CY2025 D-SNP Policy Guide, section 5 - Medicare Continuity of Care Guidance for D-SNPS</t>
  </si>
  <si>
    <t>The written policy and procedure include the following:</t>
  </si>
  <si>
    <t>Describes process for Continuity of Care from a Non-contracted Provider.</t>
  </si>
  <si>
    <t>Describes process for Continuity of Care for completion of services from a terminated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</si>
</sst>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 d\,\ yyyy;@"/>
    <numFmt numFmtId="166" formatCode="0.0%"/>
  </numFmts>
  <fonts count="33" x14ac:knownFonts="1">
    <font>
      <sz val="11"/>
      <color theme="1"/>
      <name val="Calibri"/>
      <family val="2"/>
      <scheme val="minor"/>
    </font>
    <font>
      <sz val="11"/>
      <color theme="1"/>
      <name val="Calibri"/>
      <family val="2"/>
      <scheme val="minor"/>
    </font>
    <font>
      <i/>
      <sz val="11"/>
      <color rgb="FF7F7F7F"/>
      <name val="Calibri"/>
      <family val="2"/>
      <scheme val="minor"/>
    </font>
    <font>
      <b/>
      <sz val="14"/>
      <color theme="1"/>
      <name val="Arial"/>
      <family val="2"/>
    </font>
    <font>
      <b/>
      <sz val="12.5"/>
      <color theme="1"/>
      <name val="Arial"/>
      <family val="2"/>
    </font>
    <font>
      <b/>
      <sz val="12.5"/>
      <name val="Arial"/>
      <family val="2"/>
    </font>
    <font>
      <b/>
      <sz val="12.5"/>
      <color rgb="FFFFFFFF"/>
      <name val="Arial"/>
      <family val="2"/>
    </font>
    <font>
      <b/>
      <sz val="12.5"/>
      <color rgb="FF000000"/>
      <name val="Arial"/>
      <family val="2"/>
    </font>
    <font>
      <b/>
      <sz val="12.5"/>
      <color theme="0"/>
      <name val="Arial"/>
      <family val="2"/>
    </font>
    <font>
      <sz val="11"/>
      <color theme="1"/>
      <name val="Arial"/>
      <family val="2"/>
    </font>
    <font>
      <i/>
      <sz val="11"/>
      <color rgb="FF7F7F7F"/>
      <name val="Arial"/>
      <family val="2"/>
    </font>
    <font>
      <sz val="12.5"/>
      <color theme="1"/>
      <name val="Arial"/>
      <family val="2"/>
    </font>
    <font>
      <sz val="8"/>
      <color theme="1"/>
      <name val="Arial"/>
      <family val="2"/>
    </font>
    <font>
      <b/>
      <sz val="11"/>
      <color theme="1"/>
      <name val="Calibri"/>
      <family val="2"/>
      <scheme val="minor"/>
    </font>
    <font>
      <sz val="11"/>
      <color theme="0"/>
      <name val="Calibri"/>
      <family val="2"/>
      <scheme val="minor"/>
    </font>
    <font>
      <i/>
      <sz val="11"/>
      <color theme="1"/>
      <name val="Arial"/>
      <family val="2"/>
    </font>
    <font>
      <b/>
      <sz val="18"/>
      <color theme="1"/>
      <name val="Calibri"/>
      <family val="2"/>
      <scheme val="minor"/>
    </font>
    <font>
      <b/>
      <sz val="18"/>
      <color theme="1"/>
      <name val="Arial"/>
      <family val="2"/>
    </font>
    <font>
      <sz val="11"/>
      <name val="Calibri"/>
      <family val="2"/>
      <scheme val="minor"/>
    </font>
    <font>
      <sz val="12.5"/>
      <name val="Arial"/>
      <family val="2"/>
    </font>
    <font>
      <b/>
      <sz val="12"/>
      <name val="Arial"/>
      <family val="2"/>
    </font>
    <font>
      <b/>
      <sz val="12.5"/>
      <color theme="1"/>
      <name val="AngsanaUPC"/>
      <family val="1"/>
      <charset val="222"/>
    </font>
    <font>
      <sz val="18"/>
      <color theme="1"/>
      <name val="Calibri"/>
      <family val="2"/>
      <scheme val="minor"/>
    </font>
    <font>
      <b/>
      <sz val="14"/>
      <name val="Arial"/>
      <family val="2"/>
    </font>
    <font>
      <b/>
      <sz val="12.5"/>
      <color rgb="FFFF0000"/>
      <name val="Arial"/>
      <family val="2"/>
    </font>
    <font>
      <sz val="12.5"/>
      <color rgb="FFFF0000"/>
      <name val="Arial"/>
      <family val="2"/>
    </font>
    <font>
      <b/>
      <sz val="12"/>
      <color theme="1"/>
      <name val="Arial"/>
      <family val="2"/>
    </font>
    <font>
      <i/>
      <u/>
      <sz val="11"/>
      <color theme="1"/>
      <name val="Calibri"/>
      <family val="2"/>
      <scheme val="minor"/>
    </font>
    <font>
      <b/>
      <i/>
      <u/>
      <sz val="12"/>
      <color theme="1"/>
      <name val="Arial"/>
      <family val="2"/>
    </font>
    <font>
      <b/>
      <sz val="16"/>
      <color theme="1"/>
      <name val="Arial"/>
      <family val="2"/>
    </font>
    <font>
      <b/>
      <u/>
      <sz val="12.5"/>
      <name val="Arial"/>
      <family val="2"/>
    </font>
    <font>
      <sz val="12"/>
      <color rgb="FFFF0000"/>
      <name val="Arial"/>
      <family val="2"/>
    </font>
    <font>
      <sz val="12"/>
      <color theme="1"/>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rgb="FFF8EB9A"/>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auto="1"/>
      </left>
      <right/>
      <top/>
      <bottom/>
      <diagonal/>
    </border>
    <border>
      <left/>
      <right style="thin">
        <color auto="1"/>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89">
    <xf numFmtId="0" fontId="0" fillId="0" borderId="0" xfId="0"/>
    <xf numFmtId="0" fontId="4" fillId="3" borderId="1" xfId="0" applyFont="1" applyFill="1" applyBorder="1" applyAlignment="1" applyProtection="1">
      <alignment horizontal="center" vertical="center" wrapText="1"/>
      <protection locked="0"/>
    </xf>
    <xf numFmtId="0" fontId="9" fillId="3" borderId="0" xfId="0" applyFont="1" applyFill="1" applyAlignment="1" applyProtection="1">
      <alignment vertical="center"/>
      <protection locked="0"/>
    </xf>
    <xf numFmtId="0" fontId="9" fillId="0" borderId="0" xfId="0" applyFont="1" applyAlignment="1" applyProtection="1">
      <alignment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9" fontId="11" fillId="0" borderId="1" xfId="1" applyFont="1" applyBorder="1" applyAlignment="1" applyProtection="1">
      <alignment horizontal="center"/>
    </xf>
    <xf numFmtId="165" fontId="3" fillId="0" borderId="5"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12" fillId="3" borderId="0" xfId="0" applyFont="1" applyFill="1" applyAlignment="1" applyProtection="1">
      <alignment horizontal="right" vertical="center"/>
      <protection locked="0"/>
    </xf>
    <xf numFmtId="0" fontId="10" fillId="0" borderId="0" xfId="2" applyFont="1" applyBorder="1" applyAlignment="1">
      <alignment horizontal="center" vertical="center"/>
    </xf>
    <xf numFmtId="0" fontId="10" fillId="0" borderId="12" xfId="2" applyFont="1" applyBorder="1" applyAlignment="1">
      <alignment horizontal="center" vertical="center"/>
    </xf>
    <xf numFmtId="0" fontId="10" fillId="0" borderId="12" xfId="2" applyFont="1" applyFill="1" applyBorder="1" applyAlignment="1">
      <alignment horizontal="center" vertical="center"/>
    </xf>
    <xf numFmtId="0" fontId="10" fillId="0" borderId="14" xfId="2" applyFont="1" applyBorder="1" applyAlignment="1">
      <alignment horizontal="center" vertical="center"/>
    </xf>
    <xf numFmtId="0" fontId="11" fillId="0" borderId="1" xfId="0" applyFont="1" applyBorder="1"/>
    <xf numFmtId="0" fontId="4" fillId="4" borderId="1" xfId="0" applyFont="1" applyFill="1" applyBorder="1" applyAlignment="1">
      <alignment horizontal="center" vertical="center" wrapText="1"/>
    </xf>
    <xf numFmtId="0" fontId="11" fillId="0" borderId="1" xfId="0" applyFont="1" applyBorder="1" applyAlignment="1">
      <alignment horizont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3" borderId="1" xfId="0" applyFont="1" applyFill="1" applyBorder="1" applyAlignment="1">
      <alignment vertical="center" wrapText="1"/>
    </xf>
    <xf numFmtId="0" fontId="8" fillId="2" borderId="1" xfId="0" applyFont="1" applyFill="1" applyBorder="1" applyAlignment="1">
      <alignment horizontal="left" vertical="top" wrapText="1"/>
    </xf>
    <xf numFmtId="0" fontId="9" fillId="0" borderId="0" xfId="0" applyFont="1" applyAlignment="1" applyProtection="1">
      <alignment vertical="center" wrapText="1"/>
      <protection locked="0"/>
    </xf>
    <xf numFmtId="0" fontId="11" fillId="0" borderId="1" xfId="0" applyFont="1" applyBorder="1" applyAlignment="1">
      <alignment wrapText="1"/>
    </xf>
    <xf numFmtId="164" fontId="4" fillId="0" borderId="1" xfId="0" applyNumberFormat="1" applyFont="1" applyBorder="1" applyAlignment="1" applyProtection="1">
      <alignment horizontal="center" vertical="center" wrapText="1"/>
      <protection locked="0"/>
    </xf>
    <xf numFmtId="0" fontId="11" fillId="3" borderId="1" xfId="0" applyFont="1" applyFill="1" applyBorder="1" applyAlignment="1" applyProtection="1">
      <alignment horizontal="left" vertical="center" wrapText="1"/>
      <protection locked="0"/>
    </xf>
    <xf numFmtId="0" fontId="6" fillId="2" borderId="1" xfId="0" applyFont="1" applyFill="1" applyBorder="1" applyAlignment="1">
      <alignment horizontal="left" vertical="top" wrapText="1"/>
    </xf>
    <xf numFmtId="0" fontId="15" fillId="0" borderId="0" xfId="0" applyFont="1" applyAlignment="1" applyProtection="1">
      <alignment vertical="center"/>
      <protection locked="0"/>
    </xf>
    <xf numFmtId="0" fontId="4" fillId="3" borderId="1" xfId="0" applyFont="1" applyFill="1" applyBorder="1" applyAlignment="1">
      <alignment horizontal="left" vertical="center" wrapText="1"/>
    </xf>
    <xf numFmtId="0" fontId="9" fillId="0" borderId="0" xfId="0" applyFont="1" applyAlignment="1" applyProtection="1">
      <alignment horizontal="right" vertical="center"/>
      <protection locked="0"/>
    </xf>
    <xf numFmtId="9" fontId="3" fillId="8" borderId="6" xfId="0" applyNumberFormat="1"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8" borderId="8" xfId="0" applyFont="1" applyFill="1" applyBorder="1" applyAlignment="1" applyProtection="1">
      <alignment horizontal="center" vertical="center"/>
      <protection locked="0"/>
    </xf>
    <xf numFmtId="0" fontId="3" fillId="8" borderId="7" xfId="0" applyFont="1" applyFill="1" applyBorder="1" applyAlignment="1" applyProtection="1">
      <alignment horizontal="center" vertical="center"/>
      <protection locked="0"/>
    </xf>
    <xf numFmtId="0" fontId="5" fillId="3" borderId="1" xfId="0" applyFont="1" applyFill="1" applyBorder="1" applyAlignment="1">
      <alignment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left" vertical="center" wrapText="1"/>
      <protection locked="0"/>
    </xf>
    <xf numFmtId="0" fontId="19" fillId="0" borderId="1" xfId="0" applyFont="1" applyBorder="1"/>
    <xf numFmtId="0" fontId="5" fillId="4" borderId="1" xfId="0" applyFont="1" applyFill="1" applyBorder="1" applyAlignment="1">
      <alignment horizontal="center" vertical="center"/>
    </xf>
    <xf numFmtId="0" fontId="19" fillId="0" borderId="1" xfId="0" applyFont="1" applyBorder="1" applyAlignment="1">
      <alignment horizontal="center"/>
    </xf>
    <xf numFmtId="0" fontId="11" fillId="3" borderId="10" xfId="0" applyFont="1" applyFill="1" applyBorder="1" applyAlignment="1" applyProtection="1">
      <alignment horizontal="center"/>
      <protection locked="0"/>
    </xf>
    <xf numFmtId="0" fontId="6" fillId="2" borderId="1" xfId="0" applyFont="1" applyFill="1" applyBorder="1" applyAlignment="1">
      <alignment horizontal="left" vertical="center" wrapText="1"/>
    </xf>
    <xf numFmtId="0" fontId="11" fillId="0" borderId="2"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left" vertical="center" wrapText="1"/>
      <protection locked="0"/>
    </xf>
    <xf numFmtId="0" fontId="3" fillId="9" borderId="7" xfId="0" applyFont="1" applyFill="1" applyBorder="1" applyAlignment="1" applyProtection="1">
      <alignment horizontal="center" vertical="center"/>
      <protection locked="0"/>
    </xf>
    <xf numFmtId="0" fontId="3" fillId="9" borderId="8" xfId="0" applyFont="1" applyFill="1" applyBorder="1" applyAlignment="1" applyProtection="1">
      <alignment horizontal="center" vertical="center"/>
      <protection locked="0"/>
    </xf>
    <xf numFmtId="0" fontId="3" fillId="9" borderId="9" xfId="0" applyFont="1" applyFill="1" applyBorder="1" applyAlignment="1" applyProtection="1">
      <alignment horizontal="center" vertical="center"/>
      <protection locked="0"/>
    </xf>
    <xf numFmtId="9" fontId="3" fillId="4" borderId="6" xfId="0" applyNumberFormat="1" applyFont="1" applyFill="1" applyBorder="1" applyAlignment="1" applyProtection="1">
      <alignment horizontal="center" vertical="center"/>
      <protection locked="0"/>
    </xf>
    <xf numFmtId="166" fontId="11" fillId="0" borderId="1" xfId="0" applyNumberFormat="1" applyFont="1" applyBorder="1" applyAlignment="1">
      <alignment horizontal="center" vertical="center" wrapText="1"/>
    </xf>
    <xf numFmtId="0" fontId="11" fillId="3" borderId="1" xfId="0" applyFont="1" applyFill="1" applyBorder="1" applyAlignment="1" applyProtection="1">
      <alignment horizontal="center"/>
      <protection locked="0"/>
    </xf>
    <xf numFmtId="0" fontId="20" fillId="3" borderId="1" xfId="0" applyFont="1" applyFill="1" applyBorder="1" applyAlignment="1">
      <alignment horizontal="left" vertical="top" wrapText="1"/>
    </xf>
    <xf numFmtId="0" fontId="20" fillId="3" borderId="1" xfId="0" applyFont="1" applyFill="1" applyBorder="1" applyAlignment="1">
      <alignment vertical="top" wrapText="1"/>
    </xf>
    <xf numFmtId="0" fontId="20" fillId="8" borderId="12" xfId="0" applyFont="1" applyFill="1" applyBorder="1" applyAlignment="1">
      <alignment vertical="center" wrapText="1"/>
    </xf>
    <xf numFmtId="0" fontId="20" fillId="8" borderId="13" xfId="0" applyFont="1" applyFill="1" applyBorder="1" applyAlignment="1">
      <alignment vertical="center" wrapText="1"/>
    </xf>
    <xf numFmtId="0" fontId="5" fillId="2" borderId="11"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7" borderId="1" xfId="0" applyFont="1" applyFill="1" applyBorder="1" applyAlignment="1">
      <alignment horizontal="center" vertical="center" wrapText="1"/>
    </xf>
    <xf numFmtId="0" fontId="11" fillId="7" borderId="1" xfId="0" applyFont="1" applyFill="1" applyBorder="1" applyAlignment="1" applyProtection="1">
      <alignment vertical="center"/>
      <protection locked="0"/>
    </xf>
    <xf numFmtId="0" fontId="4" fillId="7" borderId="1" xfId="0" applyFont="1" applyFill="1" applyBorder="1" applyAlignment="1">
      <alignment horizontal="center" vertical="center"/>
    </xf>
    <xf numFmtId="164" fontId="4"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4" fillId="3" borderId="1" xfId="0" applyFont="1" applyFill="1" applyBorder="1" applyAlignment="1">
      <alignment horizontal="left" vertical="center"/>
    </xf>
    <xf numFmtId="0" fontId="4"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lignment vertical="center" wrapText="1"/>
    </xf>
    <xf numFmtId="0" fontId="4" fillId="4" borderId="3" xfId="0" applyFont="1" applyFill="1" applyBorder="1" applyAlignment="1">
      <alignment horizontal="center" vertical="center"/>
    </xf>
    <xf numFmtId="9" fontId="11" fillId="0" borderId="1" xfId="1" applyFont="1" applyBorder="1" applyAlignment="1">
      <alignment horizontal="center"/>
    </xf>
    <xf numFmtId="9" fontId="19" fillId="0" borderId="1" xfId="1" applyFont="1" applyBorder="1" applyAlignment="1">
      <alignment horizontal="center"/>
    </xf>
    <xf numFmtId="0" fontId="5" fillId="3" borderId="1" xfId="0" applyFont="1" applyFill="1" applyBorder="1" applyAlignment="1">
      <alignment horizontal="left" vertical="top" wrapText="1"/>
    </xf>
    <xf numFmtId="0" fontId="4" fillId="7" borderId="1" xfId="0" applyFont="1" applyFill="1" applyBorder="1" applyAlignment="1" applyProtection="1">
      <alignment horizontal="center" vertical="center" wrapText="1"/>
      <protection locked="0"/>
    </xf>
    <xf numFmtId="0" fontId="0" fillId="2" borderId="12" xfId="0" applyFill="1" applyBorder="1" applyAlignment="1">
      <alignment horizontal="left" wrapText="1"/>
    </xf>
    <xf numFmtId="0" fontId="0" fillId="2" borderId="13" xfId="0" applyFill="1" applyBorder="1" applyAlignment="1">
      <alignment horizontal="left" wrapText="1"/>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lignment horizontal="left" vertical="top" wrapText="1"/>
    </xf>
    <xf numFmtId="0" fontId="20" fillId="3" borderId="2" xfId="0" applyFont="1" applyFill="1" applyBorder="1" applyAlignment="1">
      <alignment vertical="top" wrapText="1"/>
    </xf>
    <xf numFmtId="0" fontId="5" fillId="3" borderId="2" xfId="0" applyFont="1" applyFill="1" applyBorder="1" applyAlignment="1">
      <alignment vertical="center" wrapText="1"/>
    </xf>
    <xf numFmtId="0" fontId="3" fillId="6"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protection locked="0"/>
    </xf>
    <xf numFmtId="0" fontId="0" fillId="0" borderId="0" xfId="0" applyAlignment="1" applyProtection="1">
      <alignment vertical="center"/>
      <protection locked="0"/>
    </xf>
    <xf numFmtId="0" fontId="9" fillId="3" borderId="0" xfId="0" applyFont="1" applyFill="1" applyAlignment="1">
      <alignment vertical="center"/>
    </xf>
    <xf numFmtId="0" fontId="9" fillId="0" borderId="0" xfId="0" applyFont="1" applyAlignment="1">
      <alignment vertical="center"/>
    </xf>
    <xf numFmtId="165" fontId="3" fillId="0" borderId="5" xfId="0" applyNumberFormat="1" applyFont="1" applyBorder="1" applyAlignment="1">
      <alignment horizontal="center" vertical="center"/>
    </xf>
    <xf numFmtId="0" fontId="9" fillId="0" borderId="0" xfId="0" applyFont="1" applyAlignment="1">
      <alignment horizontal="right" vertical="center"/>
    </xf>
    <xf numFmtId="0" fontId="8" fillId="1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vertical="center" wrapText="1"/>
    </xf>
    <xf numFmtId="0" fontId="3" fillId="11" borderId="7"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9" xfId="0" applyFont="1" applyFill="1" applyBorder="1" applyAlignment="1">
      <alignment horizontal="center" vertical="center"/>
    </xf>
    <xf numFmtId="0" fontId="3" fillId="0" borderId="0" xfId="0" applyFont="1" applyAlignment="1">
      <alignment horizontal="center" vertical="center"/>
    </xf>
    <xf numFmtId="9" fontId="3" fillId="0" borderId="0" xfId="0" applyNumberFormat="1" applyFont="1" applyAlignment="1">
      <alignment horizontal="center" vertical="center"/>
    </xf>
    <xf numFmtId="0" fontId="8" fillId="10"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4" fillId="12" borderId="1" xfId="0" applyFont="1" applyFill="1" applyBorder="1" applyAlignment="1">
      <alignment horizontal="center" vertical="center"/>
    </xf>
    <xf numFmtId="0" fontId="6" fillId="2" borderId="12" xfId="0" applyFont="1" applyFill="1" applyBorder="1" applyAlignment="1">
      <alignment vertical="top" wrapText="1"/>
    </xf>
    <xf numFmtId="0" fontId="6" fillId="2" borderId="13" xfId="0" applyFont="1" applyFill="1" applyBorder="1" applyAlignment="1">
      <alignment vertical="top" wrapText="1"/>
    </xf>
    <xf numFmtId="164" fontId="4" fillId="0" borderId="2" xfId="0" applyNumberFormat="1" applyFont="1" applyBorder="1" applyAlignment="1">
      <alignment vertical="center" wrapText="1"/>
    </xf>
    <xf numFmtId="0" fontId="11" fillId="0" borderId="2" xfId="0" applyFont="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wrapText="1"/>
    </xf>
    <xf numFmtId="0" fontId="26" fillId="12" borderId="2" xfId="0" applyFont="1" applyFill="1" applyBorder="1" applyAlignment="1">
      <alignment horizontal="center" vertical="center" wrapText="1"/>
    </xf>
    <xf numFmtId="0" fontId="25" fillId="0" borderId="1" xfId="0" applyFont="1" applyBorder="1" applyAlignment="1" applyProtection="1">
      <alignment horizontal="left" vertical="center" wrapText="1"/>
      <protection locked="0"/>
    </xf>
    <xf numFmtId="0" fontId="4" fillId="0" borderId="0" xfId="0" applyFont="1" applyAlignment="1">
      <alignment vertical="center" wrapText="1"/>
    </xf>
    <xf numFmtId="0" fontId="25" fillId="0" borderId="1" xfId="0" applyFont="1" applyBorder="1" applyAlignment="1">
      <alignment horizontal="left" vertical="center" wrapText="1"/>
    </xf>
    <xf numFmtId="165" fontId="3" fillId="0" borderId="4" xfId="0" applyNumberFormat="1" applyFont="1" applyBorder="1" applyAlignment="1">
      <alignment horizontal="center" vertical="center"/>
    </xf>
    <xf numFmtId="9" fontId="3" fillId="6" borderId="1" xfId="0" applyNumberFormat="1" applyFont="1" applyFill="1" applyBorder="1" applyAlignment="1">
      <alignment horizontal="center" vertical="center"/>
    </xf>
    <xf numFmtId="0" fontId="11" fillId="4" borderId="1" xfId="0" applyFont="1" applyFill="1" applyBorder="1" applyAlignment="1">
      <alignment horizontal="center"/>
    </xf>
    <xf numFmtId="9" fontId="3" fillId="0" borderId="6" xfId="0" applyNumberFormat="1" applyFont="1" applyBorder="1" applyAlignment="1">
      <alignment horizontal="center" vertical="center"/>
    </xf>
    <xf numFmtId="9" fontId="3" fillId="8" borderId="6"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4" fillId="3" borderId="1" xfId="0" applyFont="1" applyFill="1" applyBorder="1" applyAlignment="1">
      <alignment horizontal="left" vertical="top" wrapText="1"/>
    </xf>
    <xf numFmtId="0" fontId="5" fillId="0" borderId="2" xfId="0" applyFont="1" applyBorder="1" applyAlignment="1">
      <alignment horizontal="left" vertical="top" wrapText="1"/>
    </xf>
    <xf numFmtId="0" fontId="19" fillId="0" borderId="2" xfId="0" applyFont="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4" fillId="3" borderId="1" xfId="0" applyFont="1" applyFill="1" applyBorder="1" applyAlignment="1">
      <alignment vertical="top" wrapText="1"/>
    </xf>
    <xf numFmtId="0" fontId="5" fillId="3" borderId="1" xfId="0" applyFont="1" applyFill="1" applyBorder="1" applyAlignment="1">
      <alignment vertical="top" wrapText="1"/>
    </xf>
    <xf numFmtId="0" fontId="0" fillId="0" borderId="1" xfId="0" applyBorder="1" applyAlignment="1">
      <alignment vertical="center" wrapText="1"/>
    </xf>
    <xf numFmtId="0" fontId="5" fillId="0" borderId="1" xfId="0" applyFont="1" applyBorder="1" applyAlignment="1">
      <alignment vertical="top" wrapText="1"/>
    </xf>
    <xf numFmtId="0" fontId="31" fillId="0" borderId="1" xfId="0" applyFont="1" applyBorder="1" applyAlignment="1">
      <alignment vertical="center" wrapText="1"/>
    </xf>
    <xf numFmtId="0" fontId="4" fillId="3" borderId="0" xfId="0" applyFont="1" applyFill="1" applyAlignment="1">
      <alignment wrapText="1"/>
    </xf>
    <xf numFmtId="0" fontId="32" fillId="0" borderId="1" xfId="0" applyFont="1" applyBorder="1" applyAlignment="1">
      <alignment vertical="center" wrapText="1"/>
    </xf>
    <xf numFmtId="0" fontId="25" fillId="3" borderId="2" xfId="0" applyFont="1" applyFill="1" applyBorder="1" applyAlignment="1" applyProtection="1">
      <alignment horizontal="center" vertical="center" wrapText="1"/>
      <protection locked="0"/>
    </xf>
    <xf numFmtId="0" fontId="4" fillId="0" borderId="1" xfId="0" applyFont="1" applyBorder="1" applyAlignment="1">
      <alignment vertical="top" wrapText="1"/>
    </xf>
    <xf numFmtId="0" fontId="4" fillId="0" borderId="11" xfId="0" applyFont="1" applyBorder="1" applyAlignment="1" applyProtection="1">
      <alignment horizontal="center" vertical="center" wrapText="1"/>
      <protection locked="0"/>
    </xf>
    <xf numFmtId="0" fontId="11" fillId="0" borderId="11"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5" fillId="3" borderId="11" xfId="0" applyFont="1" applyFill="1" applyBorder="1" applyAlignment="1">
      <alignment vertical="center" wrapText="1"/>
    </xf>
    <xf numFmtId="0" fontId="20" fillId="3" borderId="12" xfId="0" applyFont="1" applyFill="1" applyBorder="1" applyAlignment="1">
      <alignment horizontal="left" vertical="top"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2"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9" fillId="4" borderId="1" xfId="0" applyFont="1" applyFill="1" applyBorder="1" applyAlignment="1">
      <alignment horizontal="center"/>
    </xf>
    <xf numFmtId="0" fontId="24" fillId="3" borderId="11" xfId="0" applyFont="1" applyFill="1" applyBorder="1" applyAlignment="1">
      <alignment vertical="center" wrapText="1"/>
    </xf>
    <xf numFmtId="0" fontId="24" fillId="3" borderId="12" xfId="0" applyFont="1" applyFill="1" applyBorder="1" applyAlignment="1">
      <alignment vertical="center" wrapText="1"/>
    </xf>
    <xf numFmtId="0" fontId="24" fillId="3" borderId="13" xfId="0" applyFont="1" applyFill="1" applyBorder="1" applyAlignment="1">
      <alignment vertical="center" wrapText="1"/>
    </xf>
    <xf numFmtId="0" fontId="5" fillId="0" borderId="2"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5" fillId="3" borderId="2" xfId="0" applyFont="1" applyFill="1" applyBorder="1" applyAlignment="1" applyProtection="1">
      <alignment vertical="center" wrapText="1"/>
      <protection locked="0"/>
    </xf>
    <xf numFmtId="0" fontId="24" fillId="3" borderId="10" xfId="0" applyFont="1" applyFill="1" applyBorder="1" applyAlignment="1" applyProtection="1">
      <alignment horizontal="center" vertical="center" wrapText="1"/>
      <protection locked="0"/>
    </xf>
    <xf numFmtId="0" fontId="19" fillId="0" borderId="11" xfId="0" applyFont="1" applyBorder="1" applyAlignment="1" applyProtection="1">
      <alignment horizontal="left" vertical="center" wrapText="1"/>
      <protection locked="0"/>
    </xf>
    <xf numFmtId="0" fontId="4" fillId="0" borderId="0" xfId="0" applyFont="1" applyAlignment="1">
      <alignment vertical="center"/>
    </xf>
    <xf numFmtId="0" fontId="4" fillId="0" borderId="11" xfId="0" applyFont="1" applyBorder="1" applyAlignment="1">
      <alignment horizontal="left" vertical="center" wrapText="1"/>
    </xf>
    <xf numFmtId="0" fontId="0" fillId="0" borderId="13" xfId="0" applyBorder="1"/>
    <xf numFmtId="0" fontId="17" fillId="6" borderId="1" xfId="0" applyFont="1" applyFill="1" applyBorder="1" applyAlignment="1" applyProtection="1">
      <alignment horizontal="left" vertical="center" wrapText="1"/>
      <protection locked="0"/>
    </xf>
    <xf numFmtId="0" fontId="22" fillId="0" borderId="1" xfId="0" applyFont="1" applyBorder="1" applyAlignment="1">
      <alignment horizontal="left" vertical="center" wrapText="1"/>
    </xf>
    <xf numFmtId="0" fontId="4" fillId="5" borderId="1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0" fillId="0" borderId="13" xfId="0" applyBorder="1" applyAlignment="1">
      <alignment horizontal="left" vertical="center" wrapText="1"/>
    </xf>
    <xf numFmtId="0" fontId="8"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6" fillId="2" borderId="11" xfId="0" applyFont="1" applyFill="1" applyBorder="1" applyAlignment="1">
      <alignment horizontal="left" vertical="top" wrapText="1"/>
    </xf>
    <xf numFmtId="0" fontId="0" fillId="0" borderId="13" xfId="0" applyBorder="1" applyAlignment="1">
      <alignment horizontal="left" vertical="top" wrapText="1"/>
    </xf>
    <xf numFmtId="0" fontId="4" fillId="7" borderId="11" xfId="0" applyFont="1" applyFill="1" applyBorder="1" applyAlignment="1" applyProtection="1">
      <alignment horizontal="center"/>
      <protection locked="0"/>
    </xf>
    <xf numFmtId="0" fontId="13" fillId="7" borderId="13" xfId="0" applyFont="1" applyFill="1" applyBorder="1" applyAlignment="1">
      <alignment horizontal="center"/>
    </xf>
    <xf numFmtId="0" fontId="11" fillId="4" borderId="1" xfId="0" applyFont="1" applyFill="1" applyBorder="1" applyAlignment="1">
      <alignment horizontal="center"/>
    </xf>
    <xf numFmtId="0" fontId="11" fillId="3" borderId="2" xfId="0" applyFont="1" applyFill="1" applyBorder="1" applyAlignment="1" applyProtection="1">
      <alignment horizontal="center"/>
      <protection locked="0"/>
    </xf>
    <xf numFmtId="0" fontId="11" fillId="3" borderId="10" xfId="0" applyFont="1" applyFill="1" applyBorder="1" applyAlignment="1" applyProtection="1">
      <alignment horizontal="center"/>
      <protection locked="0"/>
    </xf>
    <xf numFmtId="9" fontId="11" fillId="0" borderId="1" xfId="0" applyNumberFormat="1" applyFont="1" applyBorder="1" applyAlignment="1">
      <alignment horizontal="center" vertical="center" wrapText="1"/>
    </xf>
    <xf numFmtId="0" fontId="4" fillId="3" borderId="2" xfId="0" applyFont="1" applyFill="1" applyBorder="1" applyAlignment="1" applyProtection="1">
      <alignment horizontal="left" vertical="center"/>
      <protection locked="0"/>
    </xf>
    <xf numFmtId="0" fontId="0" fillId="0" borderId="3" xfId="0" applyBorder="1" applyAlignment="1">
      <alignment vertical="center"/>
    </xf>
    <xf numFmtId="0" fontId="4" fillId="0" borderId="17" xfId="0" applyFont="1" applyBorder="1" applyAlignment="1">
      <alignment wrapText="1"/>
    </xf>
    <xf numFmtId="0" fontId="21" fillId="0" borderId="15" xfId="0" applyFont="1" applyBorder="1" applyAlignment="1">
      <alignment wrapText="1"/>
    </xf>
    <xf numFmtId="0" fontId="11" fillId="3" borderId="3" xfId="0" applyFont="1" applyFill="1" applyBorder="1" applyAlignment="1" applyProtection="1">
      <alignment horizontal="center"/>
      <protection locked="0"/>
    </xf>
    <xf numFmtId="0" fontId="4" fillId="7" borderId="1" xfId="0" applyFont="1" applyFill="1" applyBorder="1" applyAlignment="1" applyProtection="1">
      <alignment horizontal="center"/>
      <protection locked="0"/>
    </xf>
    <xf numFmtId="0" fontId="13" fillId="7" borderId="1" xfId="0" applyFont="1" applyFill="1" applyBorder="1" applyAlignment="1">
      <alignment horizontal="center"/>
    </xf>
    <xf numFmtId="0" fontId="5" fillId="5"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2" borderId="11" xfId="0" applyFont="1" applyFill="1" applyBorder="1" applyAlignment="1">
      <alignment horizontal="left" vertical="top" wrapText="1"/>
    </xf>
    <xf numFmtId="0" fontId="4" fillId="7" borderId="18" xfId="0" applyFont="1" applyFill="1" applyBorder="1" applyAlignment="1" applyProtection="1">
      <alignment horizontal="center"/>
      <protection locked="0"/>
    </xf>
    <xf numFmtId="0" fontId="0" fillId="7" borderId="17" xfId="0" applyFill="1" applyBorder="1" applyAlignment="1">
      <alignment horizontal="center"/>
    </xf>
    <xf numFmtId="0" fontId="4" fillId="3" borderId="11" xfId="0" applyFont="1" applyFill="1" applyBorder="1" applyAlignment="1">
      <alignment horizontal="left" vertical="center" wrapText="1"/>
    </xf>
    <xf numFmtId="0" fontId="17" fillId="8" borderId="18" xfId="0" applyFont="1" applyFill="1" applyBorder="1" applyAlignment="1" applyProtection="1">
      <alignment vertical="center" wrapText="1"/>
      <protection locked="0"/>
    </xf>
    <xf numFmtId="0" fontId="16" fillId="8" borderId="17" xfId="0" applyFont="1" applyFill="1" applyBorder="1" applyAlignment="1">
      <alignment vertical="center" wrapText="1"/>
    </xf>
    <xf numFmtId="0" fontId="16" fillId="8" borderId="20" xfId="0" applyFont="1" applyFill="1" applyBorder="1" applyAlignment="1">
      <alignment vertical="center" wrapText="1"/>
    </xf>
    <xf numFmtId="0" fontId="16" fillId="8" borderId="21" xfId="0" applyFont="1" applyFill="1" applyBorder="1" applyAlignment="1">
      <alignment vertical="center" wrapText="1"/>
    </xf>
    <xf numFmtId="0" fontId="16" fillId="8" borderId="16" xfId="0" applyFont="1" applyFill="1" applyBorder="1" applyAlignment="1">
      <alignment vertical="center" wrapText="1"/>
    </xf>
    <xf numFmtId="0" fontId="16" fillId="8" borderId="15" xfId="0" applyFont="1" applyFill="1" applyBorder="1" applyAlignment="1">
      <alignment vertical="center" wrapText="1"/>
    </xf>
    <xf numFmtId="0" fontId="4" fillId="8" borderId="1" xfId="0" applyFont="1" applyFill="1" applyBorder="1" applyAlignment="1">
      <alignment horizontal="left" vertical="center" wrapText="1"/>
    </xf>
    <xf numFmtId="0" fontId="8" fillId="10" borderId="11"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1" fillId="4" borderId="11" xfId="0" applyFont="1" applyFill="1" applyBorder="1" applyAlignment="1">
      <alignment horizontal="center"/>
    </xf>
    <xf numFmtId="0" fontId="11" fillId="4" borderId="13" xfId="0" applyFont="1" applyFill="1" applyBorder="1" applyAlignment="1">
      <alignment horizontal="center"/>
    </xf>
    <xf numFmtId="0" fontId="4" fillId="4" borderId="11" xfId="0" applyFont="1" applyFill="1" applyBorder="1" applyAlignment="1">
      <alignment horizontal="center" vertical="center"/>
    </xf>
    <xf numFmtId="0" fontId="4" fillId="4" borderId="13" xfId="0" applyFont="1" applyFill="1" applyBorder="1" applyAlignment="1">
      <alignment horizontal="center" vertical="center"/>
    </xf>
    <xf numFmtId="9" fontId="11" fillId="0" borderId="20" xfId="0" applyNumberFormat="1" applyFont="1" applyBorder="1" applyAlignment="1">
      <alignment horizontal="center" vertical="center" wrapText="1"/>
    </xf>
    <xf numFmtId="9" fontId="11" fillId="0" borderId="21" xfId="0" applyNumberFormat="1" applyFont="1" applyBorder="1" applyAlignment="1">
      <alignment horizontal="center" vertical="center" wrapText="1"/>
    </xf>
    <xf numFmtId="9" fontId="11" fillId="0" borderId="16" xfId="0" applyNumberFormat="1" applyFont="1" applyBorder="1" applyAlignment="1">
      <alignment horizontal="center" vertical="center" wrapText="1"/>
    </xf>
    <xf numFmtId="9" fontId="11" fillId="0" borderId="15" xfId="0" applyNumberFormat="1" applyFont="1" applyBorder="1" applyAlignment="1">
      <alignment horizontal="center" vertical="center" wrapText="1"/>
    </xf>
    <xf numFmtId="9" fontId="11" fillId="4" borderId="11" xfId="1" applyFont="1" applyFill="1" applyBorder="1" applyAlignment="1">
      <alignment horizontal="center"/>
    </xf>
    <xf numFmtId="9" fontId="11" fillId="4" borderId="13" xfId="1" applyFont="1" applyFill="1" applyBorder="1" applyAlignment="1">
      <alignment horizontal="center"/>
    </xf>
    <xf numFmtId="0" fontId="5" fillId="3" borderId="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4" fillId="0" borderId="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9" fontId="11" fillId="0" borderId="18" xfId="0" applyNumberFormat="1" applyFont="1" applyBorder="1" applyAlignment="1">
      <alignment horizontal="center" vertical="center" wrapText="1"/>
    </xf>
    <xf numFmtId="9" fontId="11" fillId="0" borderId="17"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left" vertical="top" wrapText="1"/>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5" fillId="0" borderId="3" xfId="0" applyFont="1" applyBorder="1" applyAlignment="1">
      <alignment horizontal="left" vertical="top" wrapText="1"/>
    </xf>
    <xf numFmtId="164" fontId="4" fillId="0" borderId="2"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5" fillId="8" borderId="1" xfId="0" applyFont="1" applyFill="1" applyBorder="1" applyAlignment="1">
      <alignment vertical="center" wrapText="1"/>
    </xf>
    <xf numFmtId="0" fontId="4" fillId="3" borderId="11" xfId="0" applyFont="1" applyFill="1" applyBorder="1" applyAlignment="1" applyProtection="1">
      <alignment horizontal="left" vertical="center" wrapText="1"/>
      <protection locked="0"/>
    </xf>
    <xf numFmtId="0" fontId="11" fillId="0" borderId="10"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4" fillId="3" borderId="18" xfId="0" applyFont="1" applyFill="1" applyBorder="1" applyAlignment="1">
      <alignment horizontal="left" vertical="center" wrapText="1"/>
    </xf>
    <xf numFmtId="0" fontId="0" fillId="3" borderId="17" xfId="0" applyFill="1" applyBorder="1" applyAlignment="1">
      <alignment wrapText="1"/>
    </xf>
    <xf numFmtId="0" fontId="0" fillId="3" borderId="16" xfId="0" applyFill="1" applyBorder="1" applyAlignment="1">
      <alignment wrapText="1"/>
    </xf>
    <xf numFmtId="0" fontId="0" fillId="3" borderId="15" xfId="0" applyFill="1" applyBorder="1" applyAlignment="1">
      <alignment wrapText="1"/>
    </xf>
    <xf numFmtId="0" fontId="4" fillId="7" borderId="11" xfId="0" applyFont="1" applyFill="1" applyBorder="1" applyAlignment="1" applyProtection="1">
      <alignment horizontal="center" vertical="center" wrapText="1"/>
      <protection locked="0"/>
    </xf>
    <xf numFmtId="0" fontId="13" fillId="7" borderId="1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1" fillId="4" borderId="1" xfId="0" applyFont="1" applyFill="1" applyBorder="1" applyAlignment="1">
      <alignment horizontal="center" vertical="center"/>
    </xf>
    <xf numFmtId="0" fontId="4" fillId="7" borderId="11" xfId="0" applyFont="1" applyFill="1" applyBorder="1" applyAlignment="1" applyProtection="1">
      <alignment horizontal="center" wrapText="1"/>
      <protection locked="0"/>
    </xf>
    <xf numFmtId="0" fontId="13" fillId="7" borderId="13" xfId="0" applyFont="1" applyFill="1" applyBorder="1" applyAlignment="1">
      <alignment horizontal="center" wrapText="1"/>
    </xf>
    <xf numFmtId="0" fontId="5" fillId="8" borderId="11" xfId="0" quotePrefix="1" applyFont="1" applyFill="1" applyBorder="1" applyAlignment="1">
      <alignment vertical="center" wrapText="1"/>
    </xf>
    <xf numFmtId="0" fontId="5" fillId="8" borderId="12" xfId="0" applyFont="1" applyFill="1" applyBorder="1" applyAlignment="1">
      <alignment vertical="center" wrapText="1"/>
    </xf>
    <xf numFmtId="0" fontId="5" fillId="8" borderId="13" xfId="0" applyFont="1" applyFill="1" applyBorder="1" applyAlignment="1">
      <alignmen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2" borderId="12" xfId="0" applyFont="1" applyFill="1" applyBorder="1" applyAlignment="1">
      <alignment horizontal="left" vertical="top" wrapText="1"/>
    </xf>
    <xf numFmtId="0" fontId="0" fillId="0" borderId="12" xfId="0" applyBorder="1" applyAlignment="1">
      <alignment horizontal="left" wrapText="1"/>
    </xf>
    <xf numFmtId="0" fontId="0" fillId="0" borderId="13" xfId="0" applyBorder="1" applyAlignment="1">
      <alignment horizontal="left" wrapText="1"/>
    </xf>
    <xf numFmtId="0" fontId="8" fillId="2" borderId="13" xfId="0" applyFont="1" applyFill="1" applyBorder="1" applyAlignment="1">
      <alignment horizontal="left" vertical="top" wrapText="1"/>
    </xf>
    <xf numFmtId="0" fontId="8" fillId="10" borderId="13" xfId="0" applyFont="1" applyFill="1" applyBorder="1" applyAlignment="1">
      <alignment horizontal="center" vertical="center" wrapText="1"/>
    </xf>
    <xf numFmtId="0" fontId="0" fillId="0" borderId="17" xfId="0" applyBorder="1" applyAlignment="1">
      <alignment wrapText="1"/>
    </xf>
    <xf numFmtId="0" fontId="0" fillId="0" borderId="16" xfId="0" applyBorder="1" applyAlignment="1">
      <alignment wrapText="1"/>
    </xf>
    <xf numFmtId="0" fontId="0" fillId="0" borderId="15" xfId="0" applyBorder="1" applyAlignment="1">
      <alignment wrapText="1"/>
    </xf>
    <xf numFmtId="9" fontId="11" fillId="0" borderId="11" xfId="1" applyFont="1" applyBorder="1" applyAlignment="1">
      <alignment horizontal="center"/>
    </xf>
    <xf numFmtId="9" fontId="11" fillId="0" borderId="13" xfId="1" applyFont="1" applyBorder="1" applyAlignment="1">
      <alignment horizont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8"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15" xfId="0" applyFont="1" applyBorder="1" applyAlignment="1">
      <alignment horizontal="left" vertical="top" wrapText="1"/>
    </xf>
    <xf numFmtId="9" fontId="19" fillId="4" borderId="11" xfId="1" applyFont="1" applyFill="1" applyBorder="1" applyAlignment="1">
      <alignment horizontal="center"/>
    </xf>
    <xf numFmtId="9" fontId="19" fillId="4" borderId="13" xfId="1" applyFont="1" applyFill="1" applyBorder="1" applyAlignment="1">
      <alignment horizontal="center"/>
    </xf>
    <xf numFmtId="0" fontId="5" fillId="3" borderId="11" xfId="0" applyFont="1" applyFill="1" applyBorder="1" applyAlignment="1">
      <alignment horizontal="left" vertical="center" wrapText="1"/>
    </xf>
    <xf numFmtId="0" fontId="18" fillId="0" borderId="13" xfId="0" applyFont="1" applyBorder="1"/>
    <xf numFmtId="0" fontId="11" fillId="0" borderId="2" xfId="0" applyFont="1" applyBorder="1" applyAlignment="1" applyProtection="1">
      <alignment horizontal="center"/>
      <protection locked="0"/>
    </xf>
    <xf numFmtId="0" fontId="11" fillId="4" borderId="11" xfId="0" applyFont="1" applyFill="1" applyBorder="1" applyAlignment="1">
      <alignment horizontal="center" vertical="center"/>
    </xf>
    <xf numFmtId="0" fontId="11" fillId="4" borderId="13" xfId="0" applyFont="1" applyFill="1" applyBorder="1" applyAlignment="1">
      <alignment horizontal="center" vertical="center"/>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8" borderId="11" xfId="0" applyFont="1" applyFill="1" applyBorder="1" applyAlignment="1">
      <alignment vertical="center" wrapText="1"/>
    </xf>
    <xf numFmtId="0" fontId="4" fillId="3" borderId="13" xfId="0" applyFont="1" applyFill="1" applyBorder="1" applyAlignment="1">
      <alignment horizontal="left" vertical="center" wrapText="1"/>
    </xf>
    <xf numFmtId="0" fontId="20" fillId="8" borderId="11" xfId="0" applyFont="1" applyFill="1" applyBorder="1" applyAlignment="1">
      <alignment vertical="center" wrapText="1"/>
    </xf>
    <xf numFmtId="0" fontId="20" fillId="8" borderId="12" xfId="0" applyFont="1" applyFill="1" applyBorder="1" applyAlignment="1">
      <alignment vertical="center" wrapText="1"/>
    </xf>
    <xf numFmtId="0" fontId="20" fillId="8" borderId="13" xfId="0" applyFont="1" applyFill="1" applyBorder="1" applyAlignment="1">
      <alignment vertical="center" wrapText="1"/>
    </xf>
    <xf numFmtId="0" fontId="5" fillId="2" borderId="11" xfId="0" applyFont="1" applyFill="1" applyBorder="1" applyAlignment="1">
      <alignment horizontal="left" vertical="top" wrapText="1"/>
    </xf>
    <xf numFmtId="0" fontId="5" fillId="2" borderId="13" xfId="0" applyFont="1" applyFill="1" applyBorder="1" applyAlignment="1">
      <alignment horizontal="left" vertical="top" wrapText="1"/>
    </xf>
    <xf numFmtId="0" fontId="19" fillId="0" borderId="2" xfId="0" applyFont="1" applyBorder="1" applyAlignment="1" applyProtection="1">
      <alignment horizontal="center"/>
      <protection locked="0"/>
    </xf>
    <xf numFmtId="0" fontId="19" fillId="0" borderId="10"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4" borderId="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3" xfId="0" applyFont="1" applyFill="1" applyBorder="1" applyAlignment="1">
      <alignment horizontal="center" vertical="center"/>
    </xf>
    <xf numFmtId="9"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9" fontId="19" fillId="0" borderId="16" xfId="0" applyNumberFormat="1" applyFont="1" applyBorder="1" applyAlignment="1">
      <alignment horizontal="center" vertical="center" wrapText="1"/>
    </xf>
    <xf numFmtId="9" fontId="19" fillId="0" borderId="15" xfId="0" applyNumberFormat="1" applyFont="1" applyBorder="1" applyAlignment="1">
      <alignment horizontal="center" vertical="center" wrapText="1"/>
    </xf>
    <xf numFmtId="0" fontId="18" fillId="0" borderId="13" xfId="0" applyFont="1" applyBorder="1" applyAlignment="1">
      <alignment vertical="center"/>
    </xf>
    <xf numFmtId="0" fontId="5" fillId="0" borderId="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5" fillId="0" borderId="11" xfId="0" applyFont="1" applyBorder="1" applyAlignment="1">
      <alignment vertical="center" wrapText="1"/>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0" fontId="28" fillId="12" borderId="11" xfId="0" applyFont="1" applyFill="1" applyBorder="1" applyAlignment="1">
      <alignment horizontal="left" vertical="center" wrapText="1"/>
    </xf>
    <xf numFmtId="0" fontId="27" fillId="12" borderId="13" xfId="0" applyFont="1" applyFill="1" applyBorder="1"/>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1" fillId="4" borderId="12" xfId="0" applyFont="1" applyFill="1" applyBorder="1" applyAlignment="1">
      <alignment horizontal="center" vertical="center"/>
    </xf>
    <xf numFmtId="166" fontId="11" fillId="0" borderId="11" xfId="1" applyNumberFormat="1" applyFont="1" applyBorder="1" applyAlignment="1" applyProtection="1">
      <alignment horizontal="center"/>
    </xf>
    <xf numFmtId="166" fontId="11" fillId="0" borderId="12" xfId="1" applyNumberFormat="1" applyFont="1" applyBorder="1" applyAlignment="1" applyProtection="1">
      <alignment horizontal="center"/>
    </xf>
    <xf numFmtId="166" fontId="11" fillId="0" borderId="13" xfId="1" applyNumberFormat="1" applyFont="1" applyBorder="1" applyAlignment="1" applyProtection="1">
      <alignment horizontal="center"/>
    </xf>
    <xf numFmtId="0" fontId="4" fillId="4" borderId="1" xfId="0" applyFont="1" applyFill="1" applyBorder="1" applyAlignment="1">
      <alignment horizontal="center" vertical="center" wrapText="1"/>
    </xf>
    <xf numFmtId="0" fontId="5" fillId="11" borderId="11" xfId="0" applyFont="1" applyFill="1" applyBorder="1" applyAlignment="1">
      <alignment vertical="center" wrapText="1"/>
    </xf>
    <xf numFmtId="0" fontId="5" fillId="11" borderId="12" xfId="0" applyFont="1" applyFill="1" applyBorder="1" applyAlignment="1">
      <alignment vertical="center" wrapText="1"/>
    </xf>
    <xf numFmtId="0" fontId="5" fillId="11" borderId="13" xfId="0" applyFont="1" applyFill="1" applyBorder="1" applyAlignment="1">
      <alignment vertical="center" wrapText="1"/>
    </xf>
    <xf numFmtId="0" fontId="8" fillId="10"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7" borderId="11" xfId="0" applyFont="1" applyFill="1" applyBorder="1" applyAlignment="1">
      <alignment horizont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4" fillId="7" borderId="11" xfId="0" applyFont="1" applyFill="1" applyBorder="1" applyAlignment="1">
      <alignment horizontal="center"/>
    </xf>
    <xf numFmtId="0" fontId="4" fillId="7" borderId="13" xfId="0" applyFont="1" applyFill="1" applyBorder="1" applyAlignment="1">
      <alignment horizontal="center"/>
    </xf>
    <xf numFmtId="0" fontId="5" fillId="11" borderId="11"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11" borderId="13" xfId="0" applyFont="1" applyFill="1" applyBorder="1" applyAlignment="1">
      <alignment horizontal="left" vertical="center" wrapText="1"/>
    </xf>
    <xf numFmtId="0" fontId="6" fillId="2" borderId="13" xfId="0" applyFont="1" applyFill="1" applyBorder="1" applyAlignment="1">
      <alignment horizontal="left" vertical="top" wrapText="1"/>
    </xf>
    <xf numFmtId="0" fontId="6" fillId="2" borderId="12" xfId="0" applyFont="1" applyFill="1" applyBorder="1" applyAlignment="1">
      <alignment horizontal="left" vertical="top" wrapText="1"/>
    </xf>
    <xf numFmtId="0" fontId="11" fillId="4" borderId="12" xfId="0" applyFont="1" applyFill="1" applyBorder="1" applyAlignment="1">
      <alignment horizontal="center"/>
    </xf>
    <xf numFmtId="0" fontId="24" fillId="11" borderId="12" xfId="0" applyFont="1" applyFill="1" applyBorder="1" applyAlignment="1">
      <alignment vertical="center" wrapText="1"/>
    </xf>
    <xf numFmtId="0" fontId="24" fillId="11" borderId="13" xfId="0" applyFont="1" applyFill="1" applyBorder="1" applyAlignment="1">
      <alignment vertical="center" wrapText="1"/>
    </xf>
    <xf numFmtId="0" fontId="4" fillId="4" borderId="18" xfId="0" applyFont="1" applyFill="1" applyBorder="1" applyAlignment="1">
      <alignment horizontal="center" vertical="center"/>
    </xf>
    <xf numFmtId="0" fontId="4" fillId="4" borderId="17" xfId="0" applyFont="1" applyFill="1" applyBorder="1" applyAlignment="1">
      <alignment horizontal="center" vertical="center"/>
    </xf>
    <xf numFmtId="0" fontId="4" fillId="7" borderId="16" xfId="0" applyFont="1" applyFill="1" applyBorder="1" applyAlignment="1">
      <alignment horizontal="center"/>
    </xf>
    <xf numFmtId="0" fontId="13" fillId="7" borderId="15" xfId="0" applyFont="1" applyFill="1" applyBorder="1" applyAlignment="1">
      <alignment horizontal="center"/>
    </xf>
    <xf numFmtId="0" fontId="11" fillId="4" borderId="16" xfId="0" applyFont="1" applyFill="1" applyBorder="1" applyAlignment="1">
      <alignment horizont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5"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4" borderId="1" xfId="0" applyFont="1" applyFill="1" applyBorder="1" applyAlignment="1">
      <alignment horizontal="center" vertical="center"/>
    </xf>
    <xf numFmtId="9" fontId="11" fillId="0" borderId="12" xfId="1" applyFont="1" applyBorder="1" applyAlignment="1">
      <alignment horizontal="center"/>
    </xf>
    <xf numFmtId="0" fontId="29" fillId="11" borderId="18" xfId="0" applyFont="1" applyFill="1" applyBorder="1" applyAlignment="1">
      <alignment horizontal="left" vertical="center" wrapText="1"/>
    </xf>
    <xf numFmtId="0" fontId="29" fillId="11" borderId="19" xfId="0" applyFont="1" applyFill="1" applyBorder="1" applyAlignment="1">
      <alignment horizontal="left" vertical="center" wrapText="1"/>
    </xf>
    <xf numFmtId="0" fontId="29" fillId="11" borderId="17" xfId="0" applyFont="1" applyFill="1" applyBorder="1" applyAlignment="1">
      <alignment horizontal="left" vertical="center" wrapText="1"/>
    </xf>
    <xf numFmtId="0" fontId="29" fillId="11" borderId="20" xfId="0" applyFont="1" applyFill="1" applyBorder="1" applyAlignment="1">
      <alignment horizontal="left" vertical="center" wrapText="1"/>
    </xf>
    <xf numFmtId="0" fontId="29" fillId="11" borderId="0" xfId="0" applyFont="1" applyFill="1" applyAlignment="1">
      <alignment horizontal="left" vertical="center" wrapText="1"/>
    </xf>
    <xf numFmtId="0" fontId="29" fillId="11" borderId="21" xfId="0" applyFont="1" applyFill="1" applyBorder="1" applyAlignment="1">
      <alignment horizontal="left" vertical="center" wrapText="1"/>
    </xf>
    <xf numFmtId="0" fontId="29" fillId="11" borderId="16" xfId="0" applyFont="1" applyFill="1" applyBorder="1" applyAlignment="1">
      <alignment horizontal="left" vertical="center" wrapText="1"/>
    </xf>
    <xf numFmtId="0" fontId="29" fillId="11" borderId="14" xfId="0" applyFont="1" applyFill="1" applyBorder="1" applyAlignment="1">
      <alignment horizontal="left" vertical="center" wrapText="1"/>
    </xf>
    <xf numFmtId="0" fontId="29" fillId="11" borderId="15" xfId="0" applyFont="1" applyFill="1" applyBorder="1" applyAlignment="1">
      <alignment horizontal="left" vertical="center" wrapText="1"/>
    </xf>
    <xf numFmtId="0" fontId="11" fillId="3" borderId="1" xfId="0" applyFont="1" applyFill="1" applyBorder="1" applyAlignment="1" applyProtection="1">
      <alignment horizontal="center"/>
      <protection locked="0"/>
    </xf>
    <xf numFmtId="0" fontId="4" fillId="9" borderId="11"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4" fillId="9" borderId="13" xfId="0" applyFont="1" applyFill="1" applyBorder="1" applyAlignment="1">
      <alignment horizontal="left" vertical="center" wrapText="1"/>
    </xf>
    <xf numFmtId="0" fontId="11" fillId="0" borderId="2" xfId="0" applyFont="1" applyBorder="1" applyAlignment="1" applyProtection="1">
      <alignment horizontal="left" vertical="center" wrapText="1"/>
      <protection locked="0"/>
    </xf>
    <xf numFmtId="0" fontId="0" fillId="0" borderId="10" xfId="0" applyBorder="1" applyAlignment="1">
      <alignment horizontal="left" vertical="center" wrapText="1"/>
    </xf>
    <xf numFmtId="0" fontId="0" fillId="0" borderId="3" xfId="0" applyBorder="1" applyAlignment="1">
      <alignment horizontal="left" vertical="center" wrapText="1"/>
    </xf>
    <xf numFmtId="0" fontId="4" fillId="9" borderId="1" xfId="0" applyFont="1" applyFill="1" applyBorder="1" applyAlignment="1">
      <alignment horizontal="left" vertical="center" wrapText="1"/>
    </xf>
    <xf numFmtId="0" fontId="17" fillId="0" borderId="0" xfId="0" applyFont="1" applyAlignment="1" applyProtection="1">
      <alignment vertical="center" wrapText="1"/>
      <protection locked="0"/>
    </xf>
    <xf numFmtId="0" fontId="16" fillId="0" borderId="0" xfId="0" applyFont="1" applyAlignment="1">
      <alignment vertical="center" wrapText="1"/>
    </xf>
    <xf numFmtId="0" fontId="8" fillId="2" borderId="16" xfId="0" applyFont="1" applyFill="1" applyBorder="1" applyAlignment="1">
      <alignment horizontal="left" vertical="top" wrapText="1"/>
    </xf>
    <xf numFmtId="0" fontId="8" fillId="2" borderId="15" xfId="0" applyFont="1" applyFill="1" applyBorder="1" applyAlignment="1">
      <alignment horizontal="left" vertical="top" wrapText="1"/>
    </xf>
    <xf numFmtId="0" fontId="11" fillId="3" borderId="2"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protection locked="0"/>
    </xf>
    <xf numFmtId="0" fontId="19" fillId="3" borderId="10" xfId="0" applyFont="1" applyFill="1" applyBorder="1" applyAlignment="1" applyProtection="1">
      <alignment horizontal="center"/>
      <protection locked="0"/>
    </xf>
    <xf numFmtId="0" fontId="19" fillId="3" borderId="3" xfId="0" applyFont="1" applyFill="1" applyBorder="1" applyAlignment="1" applyProtection="1">
      <alignment horizontal="center"/>
      <protection locked="0"/>
    </xf>
    <xf numFmtId="0" fontId="5" fillId="7" borderId="1" xfId="0" applyFont="1" applyFill="1" applyBorder="1" applyAlignment="1" applyProtection="1">
      <alignment horizontal="center" wrapText="1"/>
      <protection locked="0"/>
    </xf>
    <xf numFmtId="0" fontId="4" fillId="7" borderId="1" xfId="0" applyFont="1" applyFill="1" applyBorder="1" applyAlignment="1">
      <alignment horizontal="center" wrapText="1"/>
    </xf>
    <xf numFmtId="0" fontId="5" fillId="8" borderId="3" xfId="0" applyFont="1" applyFill="1" applyBorder="1" applyAlignment="1">
      <alignment vertical="center" wrapText="1"/>
    </xf>
    <xf numFmtId="0" fontId="4" fillId="7" borderId="1" xfId="0" applyFont="1" applyFill="1" applyBorder="1" applyAlignment="1" applyProtection="1">
      <alignment horizontal="center" wrapText="1"/>
      <protection locked="0"/>
    </xf>
    <xf numFmtId="0" fontId="7" fillId="3" borderId="3" xfId="0" applyFont="1" applyFill="1" applyBorder="1" applyAlignment="1">
      <alignment horizontal="left" vertical="center" wrapText="1"/>
    </xf>
    <xf numFmtId="0" fontId="8" fillId="2" borderId="18" xfId="0" applyFont="1" applyFill="1" applyBorder="1" applyAlignment="1">
      <alignment horizontal="left" vertical="top" wrapText="1"/>
    </xf>
    <xf numFmtId="0" fontId="0" fillId="0" borderId="19"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19" fillId="3" borderId="1" xfId="0" applyFont="1" applyFill="1" applyBorder="1" applyAlignment="1" applyProtection="1">
      <alignment horizontal="center"/>
      <protection locked="0"/>
    </xf>
    <xf numFmtId="0" fontId="5" fillId="3" borderId="11" xfId="0" applyFont="1" applyFill="1" applyBorder="1" applyAlignment="1" applyProtection="1">
      <alignment horizontal="left" vertical="center" wrapText="1"/>
      <protection locked="0"/>
    </xf>
    <xf numFmtId="0" fontId="0" fillId="0" borderId="12" xfId="0" applyBorder="1" applyAlignment="1">
      <alignment wrapText="1"/>
    </xf>
    <xf numFmtId="0" fontId="0" fillId="0" borderId="13" xfId="0" applyBorder="1" applyAlignment="1">
      <alignment wrapText="1"/>
    </xf>
    <xf numFmtId="0" fontId="8"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0" fillId="0" borderId="12" xfId="0" applyBorder="1" applyAlignment="1">
      <alignment vertical="center" wrapText="1"/>
    </xf>
  </cellXfs>
  <cellStyles count="3">
    <cellStyle name="Explanatory Text" xfId="2" builtinId="53"/>
    <cellStyle name="Normal" xfId="0" builtinId="0"/>
    <cellStyle name="Percent" xfId="1" builtinId="5"/>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border outline="0">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border outline="0">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border outline="0">
        <bottom style="thin">
          <color rgb="FF000000"/>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
      <border outline="0">
        <bottom style="thin">
          <color indexed="64"/>
        </bottom>
      </border>
    </dxf>
    <dxf>
      <font>
        <b val="0"/>
        <i/>
        <strike val="0"/>
        <condense val="0"/>
        <extend val="0"/>
        <outline val="0"/>
        <shadow val="0"/>
        <u val="none"/>
        <vertAlign val="baseline"/>
        <sz val="11"/>
        <color rgb="FF7F7F7F"/>
        <name val="Arial"/>
        <family val="2"/>
        <scheme val="none"/>
      </font>
      <alignment horizontal="center" vertical="center" textRotation="0" wrapText="0" indent="0" justifyLastLine="0" shrinkToFit="0" readingOrder="0"/>
    </dxf>
  </dxfs>
  <tableStyles count="0" defaultTableStyle="TableStyleMedium9" defaultPivotStyle="PivotStyleLight16"/>
  <colors>
    <mruColors>
      <color rgb="FFF8EB9A"/>
      <color rgb="FFF5DF5D"/>
      <color rgb="FFF1D4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76E282-83FC-4E5F-80AE-E9F954BD01D6}" name="Table113334" displayName="Table113334" ref="O2:O25" totalsRowShown="0" headerRowDxfId="47" dataDxfId="45" headerRowBorderDxfId="46" tableBorderDxfId="44" totalsRowBorderDxfId="43" headerRowCellStyle="Explanatory Text" dataCellStyle="Explanatory Text">
  <autoFilter ref="O2:O25" xr:uid="{E88705B5-D037-4A08-B016-38CDDFA5AF36}"/>
  <tableColumns count="1">
    <tableColumn id="1" xr3:uid="{658BA7CC-2E4D-4F51-917F-2BA495F83884}" name="Column1" dataDxfId="42" dataCellStyle="Explanatory Tex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2A36DF-026E-40EE-A91F-AE40CA3D3DF1}" name="Table1105" displayName="Table1105" ref="Y2:Y22" totalsRowShown="0" headerRowDxfId="41" dataDxfId="39" headerRowBorderDxfId="40" tableBorderDxfId="38" totalsRowBorderDxfId="37" headerRowCellStyle="Explanatory Text" dataCellStyle="Explanatory Text">
  <autoFilter ref="Y2:Y22" xr:uid="{CC81BE8C-545B-4288-A06D-C7B6B952FDFF}"/>
  <tableColumns count="1">
    <tableColumn id="1" xr3:uid="{D36D55AE-5716-4869-9139-FD4C45B9913E}" name="Column1" dataDxfId="36" dataCellStyle="Explanatory Tex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41A78B2-B14A-405D-AA76-21BB09F4F574}" name="Table110" displayName="Table110" ref="Y2:Y22" totalsRowShown="0" headerRowDxfId="35" dataDxfId="33" headerRowBorderDxfId="34" tableBorderDxfId="32" totalsRowBorderDxfId="31" headerRowCellStyle="Explanatory Text" dataCellStyle="Explanatory Text">
  <autoFilter ref="Y2:Y22" xr:uid="{CC81BE8C-545B-4288-A06D-C7B6B952FDFF}"/>
  <tableColumns count="1">
    <tableColumn id="1" xr3:uid="{F38AEDF0-16A7-47B5-B022-D824FABE2AC6}" name="Column1" dataDxfId="30" dataCellStyle="Explanatory Tex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9C7448-60FD-4ED6-9FFA-B5E809769CEA}" name="Table113" displayName="Table113" ref="X2:X22" totalsRowShown="0" headerRowDxfId="29" dataDxfId="27" headerRowBorderDxfId="28" tableBorderDxfId="26" totalsRowBorderDxfId="25" headerRowCellStyle="Explanatory Text" dataCellStyle="Explanatory Text">
  <autoFilter ref="X2:X22" xr:uid="{F07DBF93-6022-48D7-A2D4-0D807627C35F}"/>
  <tableColumns count="1">
    <tableColumn id="1" xr3:uid="{29B1F08E-4678-41D0-B7F5-9A857CD54F8B}" name="Column1" dataDxfId="24" dataCellStyle="Explanatory Text"/>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A96E-1F37-44B2-ACA0-0C079A2CA828}">
  <dimension ref="A1:G58"/>
  <sheetViews>
    <sheetView showGridLines="0" showRuler="0" view="pageLayout" zoomScaleNormal="115" zoomScaleSheetLayoutView="62" workbookViewId="0">
      <selection activeCell="F7" sqref="F7"/>
    </sheetView>
  </sheetViews>
  <sheetFormatPr defaultColWidth="9.140625" defaultRowHeight="14.25" x14ac:dyDescent="0.25"/>
  <cols>
    <col min="1" max="1" width="3.42578125" style="2" customWidth="1"/>
    <col min="2" max="2" width="75.85546875" style="2" customWidth="1"/>
    <col min="3" max="3" width="7" style="2" customWidth="1"/>
    <col min="4" max="4" width="6.7109375" style="2" customWidth="1"/>
    <col min="5" max="5" width="7.28515625" style="2" customWidth="1"/>
    <col min="6" max="6" width="47.28515625" style="2" customWidth="1"/>
    <col min="7" max="7" width="50.7109375" style="2" customWidth="1"/>
    <col min="8" max="16384" width="9.140625" style="3"/>
  </cols>
  <sheetData>
    <row r="1" spans="1:7" ht="18" x14ac:dyDescent="0.25">
      <c r="A1" s="158" t="s">
        <v>338</v>
      </c>
      <c r="B1" s="159"/>
      <c r="C1" s="159"/>
      <c r="D1" s="159"/>
      <c r="E1" s="159"/>
      <c r="F1" s="81" t="s">
        <v>14</v>
      </c>
      <c r="G1" s="82"/>
    </row>
    <row r="2" spans="1:7" ht="18" x14ac:dyDescent="0.25">
      <c r="A2" s="159"/>
      <c r="B2" s="159"/>
      <c r="C2" s="159"/>
      <c r="D2" s="159"/>
      <c r="E2" s="159"/>
      <c r="F2" s="81" t="s">
        <v>15</v>
      </c>
      <c r="G2" s="83"/>
    </row>
    <row r="3" spans="1:7" ht="18" x14ac:dyDescent="0.25">
      <c r="A3" s="159"/>
      <c r="B3" s="159"/>
      <c r="C3" s="159"/>
      <c r="D3" s="159"/>
      <c r="E3" s="159"/>
      <c r="F3" s="81" t="s">
        <v>12</v>
      </c>
      <c r="G3" s="112">
        <f>(F13+F23+F31+F41+F49+F56)/6</f>
        <v>0</v>
      </c>
    </row>
    <row r="4" spans="1:7" x14ac:dyDescent="0.25">
      <c r="F4" s="3"/>
      <c r="G4" s="29"/>
    </row>
    <row r="5" spans="1:7" ht="16.5" customHeight="1" x14ac:dyDescent="0.25">
      <c r="A5" s="160" t="s">
        <v>248</v>
      </c>
      <c r="B5" s="161"/>
      <c r="C5" s="161"/>
      <c r="D5" s="161"/>
      <c r="E5" s="161"/>
      <c r="F5" s="161"/>
      <c r="G5" s="162"/>
    </row>
    <row r="6" spans="1:7" ht="16.5" x14ac:dyDescent="0.25">
      <c r="A6" s="163" t="s">
        <v>439</v>
      </c>
      <c r="B6" s="163"/>
      <c r="C6" s="163"/>
      <c r="D6" s="163"/>
      <c r="E6" s="163"/>
      <c r="F6" s="163"/>
      <c r="G6" s="163"/>
    </row>
    <row r="7" spans="1:7" ht="16.5" customHeight="1" x14ac:dyDescent="0.25">
      <c r="A7" s="164" t="s">
        <v>249</v>
      </c>
      <c r="B7" s="165"/>
      <c r="C7" s="166" t="s">
        <v>34</v>
      </c>
      <c r="D7" s="167"/>
      <c r="E7" s="168"/>
      <c r="F7" s="43"/>
      <c r="G7" s="43"/>
    </row>
    <row r="8" spans="1:7" ht="33" x14ac:dyDescent="0.25">
      <c r="A8" s="156" t="s">
        <v>343</v>
      </c>
      <c r="B8" s="157"/>
      <c r="C8" s="60">
        <v>0</v>
      </c>
      <c r="D8" s="60">
        <v>0.5</v>
      </c>
      <c r="E8" s="60">
        <v>1</v>
      </c>
      <c r="F8" s="60" t="s">
        <v>250</v>
      </c>
      <c r="G8" s="62" t="s">
        <v>9</v>
      </c>
    </row>
    <row r="9" spans="1:7" ht="16.5" x14ac:dyDescent="0.25">
      <c r="A9" s="1">
        <v>1</v>
      </c>
      <c r="B9" s="28" t="s">
        <v>0</v>
      </c>
      <c r="C9" s="63"/>
      <c r="D9" s="63"/>
      <c r="E9" s="63"/>
      <c r="F9" s="5"/>
      <c r="G9" s="64"/>
    </row>
    <row r="10" spans="1:7" ht="16.5" x14ac:dyDescent="0.25">
      <c r="A10" s="1">
        <v>2</v>
      </c>
      <c r="B10" s="28" t="s">
        <v>1</v>
      </c>
      <c r="C10" s="63"/>
      <c r="D10" s="63"/>
      <c r="E10" s="63"/>
      <c r="F10" s="5"/>
      <c r="G10" s="64"/>
    </row>
    <row r="11" spans="1:7" ht="16.5" x14ac:dyDescent="0.25">
      <c r="A11" s="1">
        <v>3</v>
      </c>
      <c r="B11" s="65" t="s">
        <v>2</v>
      </c>
      <c r="C11" s="63"/>
      <c r="D11" s="63"/>
      <c r="E11" s="63"/>
      <c r="F11" s="5"/>
      <c r="G11" s="64"/>
    </row>
    <row r="12" spans="1:7" ht="16.5" x14ac:dyDescent="0.25">
      <c r="A12" s="171" t="s">
        <v>251</v>
      </c>
      <c r="B12" s="172"/>
      <c r="C12" s="173">
        <v>3</v>
      </c>
      <c r="D12" s="173"/>
      <c r="E12" s="173"/>
      <c r="F12" s="17" t="s">
        <v>11</v>
      </c>
      <c r="G12" s="174"/>
    </row>
    <row r="13" spans="1:7" ht="16.5" x14ac:dyDescent="0.25">
      <c r="A13" s="171" t="s">
        <v>10</v>
      </c>
      <c r="B13" s="172"/>
      <c r="C13" s="16">
        <v>0</v>
      </c>
      <c r="D13" s="16">
        <f>COUNTA(D9:D11)*0.5</f>
        <v>0</v>
      </c>
      <c r="E13" s="16">
        <f>COUNTA(E9:E11)</f>
        <v>0</v>
      </c>
      <c r="F13" s="176">
        <f>(D13+E13)/(C12)</f>
        <v>0</v>
      </c>
      <c r="G13" s="175"/>
    </row>
    <row r="14" spans="1:7" ht="16.5" x14ac:dyDescent="0.25">
      <c r="A14" s="171" t="s">
        <v>24</v>
      </c>
      <c r="B14" s="172"/>
      <c r="C14" s="6">
        <v>0</v>
      </c>
      <c r="D14" s="6">
        <f>D13/$C$12</f>
        <v>0</v>
      </c>
      <c r="E14" s="6">
        <f>E13/$C$12</f>
        <v>0</v>
      </c>
      <c r="F14" s="176"/>
      <c r="G14" s="175"/>
    </row>
    <row r="15" spans="1:7" ht="16.5" customHeight="1" x14ac:dyDescent="0.25">
      <c r="A15" s="169" t="s">
        <v>252</v>
      </c>
      <c r="B15" s="170"/>
      <c r="C15" s="166" t="s">
        <v>34</v>
      </c>
      <c r="D15" s="167"/>
      <c r="E15" s="168"/>
      <c r="F15" s="26"/>
      <c r="G15" s="26"/>
    </row>
    <row r="16" spans="1:7" ht="33" x14ac:dyDescent="0.25">
      <c r="A16" s="156" t="s">
        <v>440</v>
      </c>
      <c r="B16" s="157"/>
      <c r="C16" s="60">
        <v>0</v>
      </c>
      <c r="D16" s="60">
        <v>0.5</v>
      </c>
      <c r="E16" s="60">
        <v>1</v>
      </c>
      <c r="F16" s="60" t="s">
        <v>250</v>
      </c>
      <c r="G16" s="62" t="s">
        <v>9</v>
      </c>
    </row>
    <row r="17" spans="1:7" ht="16.5" x14ac:dyDescent="0.25">
      <c r="A17" s="1">
        <v>1</v>
      </c>
      <c r="B17" s="28" t="s">
        <v>31</v>
      </c>
      <c r="C17" s="63"/>
      <c r="D17" s="63"/>
      <c r="E17" s="63"/>
      <c r="F17" s="5"/>
      <c r="G17" s="64"/>
    </row>
    <row r="18" spans="1:7" ht="16.5" x14ac:dyDescent="0.25">
      <c r="A18" s="1">
        <v>2</v>
      </c>
      <c r="B18" s="28" t="s">
        <v>38</v>
      </c>
      <c r="C18" s="63"/>
      <c r="D18" s="63"/>
      <c r="E18" s="63"/>
      <c r="F18" s="5"/>
      <c r="G18" s="64"/>
    </row>
    <row r="19" spans="1:7" ht="16.5" x14ac:dyDescent="0.25">
      <c r="A19" s="1">
        <v>3</v>
      </c>
      <c r="B19" s="28" t="s">
        <v>33</v>
      </c>
      <c r="C19" s="63"/>
      <c r="D19" s="63"/>
      <c r="E19" s="63"/>
      <c r="F19" s="5"/>
      <c r="G19" s="64"/>
    </row>
    <row r="20" spans="1:7" ht="16.5" x14ac:dyDescent="0.25">
      <c r="A20" s="1">
        <v>4</v>
      </c>
      <c r="B20" s="28" t="s">
        <v>253</v>
      </c>
      <c r="C20" s="63"/>
      <c r="D20" s="63"/>
      <c r="E20" s="63"/>
      <c r="F20" s="5"/>
      <c r="G20" s="64"/>
    </row>
    <row r="21" spans="1:7" ht="16.5" x14ac:dyDescent="0.25">
      <c r="A21" s="1">
        <v>5</v>
      </c>
      <c r="B21" s="28" t="s">
        <v>32</v>
      </c>
      <c r="C21" s="63"/>
      <c r="D21" s="63"/>
      <c r="E21" s="63"/>
      <c r="F21" s="5"/>
      <c r="G21" s="64"/>
    </row>
    <row r="22" spans="1:7" ht="16.5" x14ac:dyDescent="0.25">
      <c r="A22" s="171" t="s">
        <v>254</v>
      </c>
      <c r="B22" s="172"/>
      <c r="C22" s="173">
        <v>5</v>
      </c>
      <c r="D22" s="173"/>
      <c r="E22" s="173"/>
      <c r="F22" s="17" t="s">
        <v>11</v>
      </c>
      <c r="G22" s="174"/>
    </row>
    <row r="23" spans="1:7" ht="16.5" x14ac:dyDescent="0.25">
      <c r="A23" s="171" t="s">
        <v>10</v>
      </c>
      <c r="B23" s="172"/>
      <c r="C23" s="16">
        <v>0</v>
      </c>
      <c r="D23" s="16">
        <f>COUNTA(D17:D21)*0.5</f>
        <v>0</v>
      </c>
      <c r="E23" s="16">
        <f>COUNTA(E17:E21)</f>
        <v>0</v>
      </c>
      <c r="F23" s="176">
        <f>(D23+E23)/(C22)</f>
        <v>0</v>
      </c>
      <c r="G23" s="175"/>
    </row>
    <row r="24" spans="1:7" ht="16.5" x14ac:dyDescent="0.25">
      <c r="A24" s="171" t="s">
        <v>24</v>
      </c>
      <c r="B24" s="172"/>
      <c r="C24" s="6">
        <v>0</v>
      </c>
      <c r="D24" s="6">
        <f>D23/$C$22</f>
        <v>0</v>
      </c>
      <c r="E24" s="6">
        <f>E23/$C$22</f>
        <v>0</v>
      </c>
      <c r="F24" s="176"/>
      <c r="G24" s="175"/>
    </row>
    <row r="25" spans="1:7" ht="16.5" customHeight="1" x14ac:dyDescent="0.25">
      <c r="A25" s="169" t="s">
        <v>255</v>
      </c>
      <c r="B25" s="170"/>
      <c r="C25" s="166" t="s">
        <v>34</v>
      </c>
      <c r="D25" s="167"/>
      <c r="E25" s="168"/>
      <c r="F25" s="26"/>
      <c r="G25" s="26"/>
    </row>
    <row r="26" spans="1:7" ht="35.25" customHeight="1" x14ac:dyDescent="0.25">
      <c r="A26" s="156" t="s">
        <v>344</v>
      </c>
      <c r="B26" s="157"/>
      <c r="C26" s="60">
        <v>0</v>
      </c>
      <c r="D26" s="60">
        <v>0.5</v>
      </c>
      <c r="E26" s="60">
        <v>1</v>
      </c>
      <c r="F26" s="60" t="s">
        <v>250</v>
      </c>
      <c r="G26" s="62" t="s">
        <v>9</v>
      </c>
    </row>
    <row r="27" spans="1:7" ht="36" customHeight="1" x14ac:dyDescent="0.25">
      <c r="A27" s="1">
        <v>1</v>
      </c>
      <c r="B27" s="28" t="s">
        <v>256</v>
      </c>
      <c r="C27" s="63"/>
      <c r="D27" s="63"/>
      <c r="E27" s="63"/>
      <c r="F27" s="5"/>
      <c r="G27" s="64"/>
    </row>
    <row r="28" spans="1:7" ht="35.25" customHeight="1" x14ac:dyDescent="0.25">
      <c r="A28" s="1">
        <v>2</v>
      </c>
      <c r="B28" s="28" t="s">
        <v>119</v>
      </c>
      <c r="C28" s="63"/>
      <c r="D28" s="63"/>
      <c r="E28" s="63"/>
      <c r="F28" s="5"/>
      <c r="G28" s="64"/>
    </row>
    <row r="29" spans="1:7" ht="50.25" customHeight="1" x14ac:dyDescent="0.25">
      <c r="A29" s="1">
        <v>3</v>
      </c>
      <c r="B29" s="28" t="s">
        <v>120</v>
      </c>
      <c r="C29" s="63"/>
      <c r="D29" s="63"/>
      <c r="E29" s="63"/>
      <c r="F29" s="5"/>
      <c r="G29" s="64"/>
    </row>
    <row r="30" spans="1:7" ht="16.5" x14ac:dyDescent="0.25">
      <c r="A30" s="171" t="s">
        <v>257</v>
      </c>
      <c r="B30" s="172"/>
      <c r="C30" s="173">
        <v>3</v>
      </c>
      <c r="D30" s="173"/>
      <c r="E30" s="173"/>
      <c r="F30" s="17" t="s">
        <v>11</v>
      </c>
      <c r="G30" s="174"/>
    </row>
    <row r="31" spans="1:7" ht="16.5" x14ac:dyDescent="0.25">
      <c r="A31" s="171" t="s">
        <v>10</v>
      </c>
      <c r="B31" s="172"/>
      <c r="C31" s="16">
        <v>0</v>
      </c>
      <c r="D31" s="16">
        <f>COUNTA(D27:D29)*0.5</f>
        <v>0</v>
      </c>
      <c r="E31" s="16">
        <f>COUNTA(E27:E29)</f>
        <v>0</v>
      </c>
      <c r="F31" s="176">
        <f>(D31+E31)/(C30)</f>
        <v>0</v>
      </c>
      <c r="G31" s="175"/>
    </row>
    <row r="32" spans="1:7" ht="16.5" x14ac:dyDescent="0.25">
      <c r="A32" s="171" t="s">
        <v>24</v>
      </c>
      <c r="B32" s="172"/>
      <c r="C32" s="6">
        <v>0</v>
      </c>
      <c r="D32" s="6">
        <f>D31/$C$30</f>
        <v>0</v>
      </c>
      <c r="E32" s="6">
        <f>E31/$C$30</f>
        <v>0</v>
      </c>
      <c r="F32" s="176"/>
      <c r="G32" s="175"/>
    </row>
    <row r="33" spans="1:7" ht="16.5" customHeight="1" x14ac:dyDescent="0.25">
      <c r="A33" s="169" t="s">
        <v>258</v>
      </c>
      <c r="B33" s="170"/>
      <c r="C33" s="166" t="s">
        <v>34</v>
      </c>
      <c r="D33" s="167"/>
      <c r="E33" s="168"/>
      <c r="F33" s="26"/>
      <c r="G33" s="26"/>
    </row>
    <row r="34" spans="1:7" ht="33" x14ac:dyDescent="0.25">
      <c r="A34" s="156" t="s">
        <v>345</v>
      </c>
      <c r="B34" s="157"/>
      <c r="C34" s="60">
        <v>0</v>
      </c>
      <c r="D34" s="60">
        <v>0.5</v>
      </c>
      <c r="E34" s="60">
        <v>1</v>
      </c>
      <c r="F34" s="60" t="s">
        <v>250</v>
      </c>
      <c r="G34" s="62" t="s">
        <v>9</v>
      </c>
    </row>
    <row r="35" spans="1:7" ht="16.5" x14ac:dyDescent="0.25">
      <c r="A35" s="1">
        <v>1</v>
      </c>
      <c r="B35" s="28" t="s">
        <v>35</v>
      </c>
      <c r="C35" s="63"/>
      <c r="D35" s="63"/>
      <c r="E35" s="63"/>
      <c r="F35" s="5"/>
      <c r="G35" s="64"/>
    </row>
    <row r="36" spans="1:7" ht="16.5" x14ac:dyDescent="0.25">
      <c r="A36" s="1">
        <v>2</v>
      </c>
      <c r="B36" s="28" t="s">
        <v>36</v>
      </c>
      <c r="C36" s="63"/>
      <c r="D36" s="63"/>
      <c r="E36" s="63"/>
      <c r="F36" s="5"/>
      <c r="G36" s="64"/>
    </row>
    <row r="37" spans="1:7" ht="33" x14ac:dyDescent="0.25">
      <c r="A37" s="1">
        <v>3</v>
      </c>
      <c r="B37" s="28" t="s">
        <v>3</v>
      </c>
      <c r="C37" s="63"/>
      <c r="D37" s="63"/>
      <c r="E37" s="63"/>
      <c r="F37" s="5"/>
      <c r="G37" s="64"/>
    </row>
    <row r="38" spans="1:7" ht="16.5" x14ac:dyDescent="0.25">
      <c r="A38" s="1">
        <v>4</v>
      </c>
      <c r="B38" s="28" t="s">
        <v>4</v>
      </c>
      <c r="C38" s="63"/>
      <c r="D38" s="63"/>
      <c r="E38" s="63"/>
      <c r="F38" s="5"/>
      <c r="G38" s="64"/>
    </row>
    <row r="39" spans="1:7" ht="16.5" x14ac:dyDescent="0.25">
      <c r="A39" s="1">
        <v>5</v>
      </c>
      <c r="B39" s="28" t="s">
        <v>5</v>
      </c>
      <c r="C39" s="63"/>
      <c r="D39" s="63"/>
      <c r="E39" s="63"/>
      <c r="F39" s="5"/>
      <c r="G39" s="64"/>
    </row>
    <row r="40" spans="1:7" ht="16.5" x14ac:dyDescent="0.25">
      <c r="A40" s="171" t="s">
        <v>259</v>
      </c>
      <c r="B40" s="172"/>
      <c r="C40" s="173">
        <v>5</v>
      </c>
      <c r="D40" s="173"/>
      <c r="E40" s="173"/>
      <c r="F40" s="17" t="s">
        <v>11</v>
      </c>
      <c r="G40" s="174"/>
    </row>
    <row r="41" spans="1:7" ht="16.5" x14ac:dyDescent="0.25">
      <c r="A41" s="171" t="s">
        <v>10</v>
      </c>
      <c r="B41" s="172"/>
      <c r="C41" s="16">
        <v>0</v>
      </c>
      <c r="D41" s="16">
        <f>COUNTA(D35:D39)*0.5</f>
        <v>0</v>
      </c>
      <c r="E41" s="16">
        <f>COUNTA(E35:E39)</f>
        <v>0</v>
      </c>
      <c r="F41" s="176">
        <f>(D41+E41)/(C40)</f>
        <v>0</v>
      </c>
      <c r="G41" s="175"/>
    </row>
    <row r="42" spans="1:7" ht="16.5" x14ac:dyDescent="0.25">
      <c r="A42" s="171" t="s">
        <v>24</v>
      </c>
      <c r="B42" s="172"/>
      <c r="C42" s="6">
        <v>0</v>
      </c>
      <c r="D42" s="6">
        <f>D41/$C$40</f>
        <v>0</v>
      </c>
      <c r="E42" s="6">
        <f>E41/$C$40</f>
        <v>0</v>
      </c>
      <c r="F42" s="176"/>
      <c r="G42" s="175"/>
    </row>
    <row r="43" spans="1:7" ht="17.25" customHeight="1" x14ac:dyDescent="0.25">
      <c r="A43" s="184" t="s">
        <v>37</v>
      </c>
      <c r="B43" s="184"/>
      <c r="C43" s="184"/>
      <c r="D43" s="184"/>
      <c r="E43" s="184"/>
      <c r="F43" s="184"/>
      <c r="G43" s="184"/>
    </row>
    <row r="44" spans="1:7" ht="16.5" x14ac:dyDescent="0.25">
      <c r="A44" s="185" t="s">
        <v>441</v>
      </c>
      <c r="B44" s="185"/>
      <c r="C44" s="185"/>
      <c r="D44" s="185"/>
      <c r="E44" s="185"/>
      <c r="F44" s="185"/>
      <c r="G44" s="185"/>
    </row>
    <row r="45" spans="1:7" ht="16.5" customHeight="1" x14ac:dyDescent="0.25">
      <c r="A45" s="186" t="s">
        <v>260</v>
      </c>
      <c r="B45" s="170"/>
      <c r="C45" s="166" t="s">
        <v>34</v>
      </c>
      <c r="D45" s="167"/>
      <c r="E45" s="168"/>
      <c r="F45" s="21"/>
      <c r="G45" s="21"/>
    </row>
    <row r="46" spans="1:7" ht="33" x14ac:dyDescent="0.25">
      <c r="A46" s="177">
        <v>1</v>
      </c>
      <c r="B46" s="179" t="s">
        <v>346</v>
      </c>
      <c r="C46" s="60">
        <v>0</v>
      </c>
      <c r="D46" s="60">
        <v>0.5</v>
      </c>
      <c r="E46" s="60">
        <v>1</v>
      </c>
      <c r="F46" s="60" t="s">
        <v>250</v>
      </c>
      <c r="G46" s="62" t="s">
        <v>9</v>
      </c>
    </row>
    <row r="47" spans="1:7" ht="51.75" customHeight="1" x14ac:dyDescent="0.25">
      <c r="A47" s="178"/>
      <c r="B47" s="180"/>
      <c r="C47" s="66"/>
      <c r="D47" s="66"/>
      <c r="E47" s="66"/>
      <c r="F47" s="5"/>
      <c r="G47" s="67"/>
    </row>
    <row r="48" spans="1:7" ht="16.5" x14ac:dyDescent="0.25">
      <c r="A48" s="187" t="s">
        <v>261</v>
      </c>
      <c r="B48" s="188"/>
      <c r="C48" s="173">
        <v>1</v>
      </c>
      <c r="D48" s="173"/>
      <c r="E48" s="173"/>
      <c r="F48" s="17" t="s">
        <v>11</v>
      </c>
      <c r="G48" s="174"/>
    </row>
    <row r="49" spans="1:7" ht="16.5" x14ac:dyDescent="0.25">
      <c r="A49" s="171" t="s">
        <v>10</v>
      </c>
      <c r="B49" s="172"/>
      <c r="C49" s="16">
        <v>0</v>
      </c>
      <c r="D49" s="16">
        <f>COUNTA(D47)*0.5</f>
        <v>0</v>
      </c>
      <c r="E49" s="16">
        <f>COUNTA(E47)</f>
        <v>0</v>
      </c>
      <c r="F49" s="176">
        <f>(D49+E49)/(C48)</f>
        <v>0</v>
      </c>
      <c r="G49" s="175"/>
    </row>
    <row r="50" spans="1:7" ht="16.5" x14ac:dyDescent="0.25">
      <c r="A50" s="171" t="s">
        <v>24</v>
      </c>
      <c r="B50" s="172"/>
      <c r="C50" s="6">
        <v>0</v>
      </c>
      <c r="D50" s="6">
        <f>D49/$C$48</f>
        <v>0</v>
      </c>
      <c r="E50" s="6">
        <f>E49/$C$48</f>
        <v>0</v>
      </c>
      <c r="F50" s="176"/>
      <c r="G50" s="175"/>
    </row>
    <row r="51" spans="1:7" ht="16.5" customHeight="1" x14ac:dyDescent="0.25">
      <c r="A51" s="186" t="s">
        <v>262</v>
      </c>
      <c r="B51" s="170"/>
      <c r="C51" s="166" t="s">
        <v>34</v>
      </c>
      <c r="D51" s="167"/>
      <c r="E51" s="168"/>
      <c r="F51" s="21"/>
      <c r="G51" s="21"/>
    </row>
    <row r="52" spans="1:7" ht="33" x14ac:dyDescent="0.25">
      <c r="A52" s="189" t="s">
        <v>6</v>
      </c>
      <c r="B52" s="157"/>
      <c r="C52" s="60">
        <v>0</v>
      </c>
      <c r="D52" s="60">
        <v>0.5</v>
      </c>
      <c r="E52" s="60">
        <v>1</v>
      </c>
      <c r="F52" s="60" t="s">
        <v>250</v>
      </c>
      <c r="G52" s="62" t="s">
        <v>9</v>
      </c>
    </row>
    <row r="53" spans="1:7" ht="66" x14ac:dyDescent="0.25">
      <c r="A53" s="1">
        <v>1</v>
      </c>
      <c r="B53" s="20" t="s">
        <v>7</v>
      </c>
      <c r="C53" s="66"/>
      <c r="D53" s="66"/>
      <c r="E53" s="66"/>
      <c r="F53" s="5"/>
      <c r="G53" s="64"/>
    </row>
    <row r="54" spans="1:7" ht="33" x14ac:dyDescent="0.25">
      <c r="A54" s="68">
        <v>2</v>
      </c>
      <c r="B54" s="69" t="s">
        <v>8</v>
      </c>
      <c r="C54" s="66"/>
      <c r="D54" s="66"/>
      <c r="E54" s="66"/>
      <c r="F54" s="5"/>
      <c r="G54" s="64"/>
    </row>
    <row r="55" spans="1:7" ht="16.5" x14ac:dyDescent="0.25">
      <c r="A55" s="182" t="s">
        <v>263</v>
      </c>
      <c r="B55" s="183"/>
      <c r="C55" s="173">
        <v>2</v>
      </c>
      <c r="D55" s="173"/>
      <c r="E55" s="173"/>
      <c r="F55" s="17" t="s">
        <v>11</v>
      </c>
      <c r="G55" s="174"/>
    </row>
    <row r="56" spans="1:7" ht="16.5" x14ac:dyDescent="0.25">
      <c r="A56" s="182" t="s">
        <v>10</v>
      </c>
      <c r="B56" s="183"/>
      <c r="C56" s="16">
        <v>0</v>
      </c>
      <c r="D56" s="16">
        <f>COUNTA(D53:D54)*0.5</f>
        <v>0</v>
      </c>
      <c r="E56" s="16">
        <f>COUNTA(E53:E54)</f>
        <v>0</v>
      </c>
      <c r="F56" s="176">
        <f>(D56+E56)/(C55)</f>
        <v>0</v>
      </c>
      <c r="G56" s="175"/>
    </row>
    <row r="57" spans="1:7" ht="16.5" x14ac:dyDescent="0.25">
      <c r="A57" s="182" t="s">
        <v>24</v>
      </c>
      <c r="B57" s="183"/>
      <c r="C57" s="6">
        <v>0</v>
      </c>
      <c r="D57" s="6">
        <f>D56/$C$55</f>
        <v>0</v>
      </c>
      <c r="E57" s="6">
        <f>E56/$C$55</f>
        <v>0</v>
      </c>
      <c r="F57" s="176"/>
      <c r="G57" s="181"/>
    </row>
    <row r="58" spans="1:7" x14ac:dyDescent="0.25">
      <c r="G58" s="9"/>
    </row>
  </sheetData>
  <mergeCells count="60">
    <mergeCell ref="A57:B57"/>
    <mergeCell ref="A48:B48"/>
    <mergeCell ref="C48:E48"/>
    <mergeCell ref="G48:G50"/>
    <mergeCell ref="A49:B49"/>
    <mergeCell ref="F49:F50"/>
    <mergeCell ref="A50:B50"/>
    <mergeCell ref="A51:B51"/>
    <mergeCell ref="C51:E51"/>
    <mergeCell ref="A52:B52"/>
    <mergeCell ref="A55:B55"/>
    <mergeCell ref="C55:E55"/>
    <mergeCell ref="A46:A47"/>
    <mergeCell ref="B46:B47"/>
    <mergeCell ref="G55:G57"/>
    <mergeCell ref="A56:B56"/>
    <mergeCell ref="A34:B34"/>
    <mergeCell ref="A40:B40"/>
    <mergeCell ref="C40:E40"/>
    <mergeCell ref="A43:G43"/>
    <mergeCell ref="A44:G44"/>
    <mergeCell ref="A45:B45"/>
    <mergeCell ref="C45:E45"/>
    <mergeCell ref="G40:G42"/>
    <mergeCell ref="A41:B41"/>
    <mergeCell ref="F41:F42"/>
    <mergeCell ref="A42:B42"/>
    <mergeCell ref="F56:F57"/>
    <mergeCell ref="G22:G24"/>
    <mergeCell ref="A23:B23"/>
    <mergeCell ref="F23:F24"/>
    <mergeCell ref="A24:B24"/>
    <mergeCell ref="G30:G32"/>
    <mergeCell ref="A31:B31"/>
    <mergeCell ref="F31:F32"/>
    <mergeCell ref="A32:B32"/>
    <mergeCell ref="A33:B33"/>
    <mergeCell ref="C33:E33"/>
    <mergeCell ref="A25:B25"/>
    <mergeCell ref="C25:E25"/>
    <mergeCell ref="A26:B26"/>
    <mergeCell ref="A30:B30"/>
    <mergeCell ref="C30:E30"/>
    <mergeCell ref="A12:B12"/>
    <mergeCell ref="C12:E12"/>
    <mergeCell ref="G12:G14"/>
    <mergeCell ref="A13:B13"/>
    <mergeCell ref="F13:F14"/>
    <mergeCell ref="A14:B14"/>
    <mergeCell ref="A15:B15"/>
    <mergeCell ref="C15:E15"/>
    <mergeCell ref="A16:B16"/>
    <mergeCell ref="A22:B22"/>
    <mergeCell ref="C22:E22"/>
    <mergeCell ref="A8:B8"/>
    <mergeCell ref="A1:E3"/>
    <mergeCell ref="A5:G5"/>
    <mergeCell ref="A6:G6"/>
    <mergeCell ref="A7:B7"/>
    <mergeCell ref="C7:E7"/>
  </mergeCells>
  <printOptions horizontalCentered="1"/>
  <pageMargins left="0.2" right="0.2" top="1" bottom="0.5" header="0.3" footer="0.3"/>
  <pageSetup scale="50" orientation="portrait" r:id="rId1"/>
  <headerFooter>
    <oddHeader>&amp;L        &amp;20 &amp;G&amp;C&amp;"Arial,Bold"&amp;22Delegation Oversight Audit Tool
2025 Standards&amp;R&amp;"Times New Roman,Regular"&amp;10Attachment 25 - QI-NET DOA Audit Tool</oddHeader>
    <oddFooter>&amp;LUpdated 5/6/2025&amp;C2025 HP Standards&amp;RPage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B5700-A0EC-44E9-B32D-CC7AFF329B2E}">
  <dimension ref="A1:O256"/>
  <sheetViews>
    <sheetView showGridLines="0" tabSelected="1" showRuler="0" view="pageBreakPreview" zoomScale="70" zoomScaleNormal="70" zoomScaleSheetLayoutView="70" zoomScalePageLayoutView="70" workbookViewId="0">
      <selection activeCell="B240" sqref="B240"/>
    </sheetView>
  </sheetViews>
  <sheetFormatPr defaultColWidth="9.140625" defaultRowHeight="14.25" x14ac:dyDescent="0.25"/>
  <cols>
    <col min="1" max="1" width="3.42578125" style="2" customWidth="1"/>
    <col min="2" max="2" width="165" style="2" customWidth="1"/>
    <col min="3" max="4" width="8.28515625" style="2" customWidth="1"/>
    <col min="5" max="5" width="47.28515625" style="2" customWidth="1"/>
    <col min="6" max="6" width="50.7109375" style="2" customWidth="1"/>
    <col min="7" max="7" width="2.28515625" style="3" customWidth="1"/>
    <col min="8" max="12" width="9.140625" style="3"/>
    <col min="13" max="14" width="9.140625" style="3" customWidth="1"/>
    <col min="15" max="15" width="27.42578125" style="3" hidden="1" customWidth="1"/>
    <col min="16" max="16" width="9.140625" style="3" customWidth="1"/>
    <col min="17" max="16384" width="9.140625" style="3"/>
  </cols>
  <sheetData>
    <row r="1" spans="1:15" ht="18" customHeight="1" x14ac:dyDescent="0.25">
      <c r="A1" s="190" t="s">
        <v>444</v>
      </c>
      <c r="B1" s="191"/>
      <c r="E1" s="33" t="s">
        <v>14</v>
      </c>
      <c r="F1" s="8"/>
    </row>
    <row r="2" spans="1:15" ht="18" customHeight="1" x14ac:dyDescent="0.25">
      <c r="A2" s="192"/>
      <c r="B2" s="193"/>
      <c r="E2" s="32" t="s">
        <v>15</v>
      </c>
      <c r="F2" s="7"/>
      <c r="O2" s="13" t="s">
        <v>30</v>
      </c>
    </row>
    <row r="3" spans="1:15" ht="18.75" customHeight="1" thickBot="1" x14ac:dyDescent="0.3">
      <c r="A3" s="194"/>
      <c r="B3" s="195"/>
      <c r="E3" s="31" t="s">
        <v>87</v>
      </c>
      <c r="F3" s="115" t="str">
        <f>IFERROR(SUM(D17,D23,D36,D43,D50,D62,D71,D79,D85,D92,D107,D114,D123,D131,D139,D148,D160,D167,D175,D182,D192,D200,D208,D216,D224,D234,D246,D255)/SUM(C16,C22,C35,C42,C49,C61,C70,C78,C84,C91,C106,C113,C122,C130,C138,C147,C159,C166,C174,C181, C191,C199,C207,C215,C223,C233,C245,C254),"")</f>
        <v/>
      </c>
      <c r="O3" s="11" t="s">
        <v>16</v>
      </c>
    </row>
    <row r="4" spans="1:15" x14ac:dyDescent="0.25">
      <c r="E4" s="3"/>
      <c r="F4" s="29"/>
      <c r="O4" s="11" t="s">
        <v>27</v>
      </c>
    </row>
    <row r="5" spans="1:15" ht="16.5" x14ac:dyDescent="0.25">
      <c r="A5" s="196" t="s">
        <v>445</v>
      </c>
      <c r="B5" s="196"/>
      <c r="C5" s="196"/>
      <c r="D5" s="196"/>
      <c r="E5" s="196"/>
      <c r="F5" s="196"/>
      <c r="O5" s="11" t="s">
        <v>25</v>
      </c>
    </row>
    <row r="6" spans="1:15" ht="21" customHeight="1" x14ac:dyDescent="0.25">
      <c r="A6" s="185" t="s">
        <v>86</v>
      </c>
      <c r="B6" s="185"/>
      <c r="C6" s="185"/>
      <c r="D6" s="185"/>
      <c r="E6" s="185"/>
      <c r="F6" s="185"/>
      <c r="O6" s="11" t="s">
        <v>23</v>
      </c>
    </row>
    <row r="7" spans="1:15" ht="16.5" x14ac:dyDescent="0.25">
      <c r="A7" s="164" t="s">
        <v>446</v>
      </c>
      <c r="B7" s="165"/>
      <c r="C7" s="197" t="s">
        <v>34</v>
      </c>
      <c r="D7" s="198"/>
      <c r="E7" s="43"/>
      <c r="F7" s="43"/>
      <c r="O7" s="11" t="s">
        <v>17</v>
      </c>
    </row>
    <row r="8" spans="1:15" ht="33" x14ac:dyDescent="0.25">
      <c r="A8" s="189" t="s">
        <v>85</v>
      </c>
      <c r="B8" s="157"/>
      <c r="C8" s="89">
        <v>0</v>
      </c>
      <c r="D8" s="89">
        <v>1</v>
      </c>
      <c r="E8" s="90" t="s">
        <v>447</v>
      </c>
      <c r="F8" s="116" t="s">
        <v>9</v>
      </c>
      <c r="O8" s="12" t="s">
        <v>22</v>
      </c>
    </row>
    <row r="9" spans="1:15" ht="115.5" x14ac:dyDescent="0.25">
      <c r="A9" s="1">
        <v>1</v>
      </c>
      <c r="B9" s="117" t="s">
        <v>448</v>
      </c>
      <c r="C9" s="19"/>
      <c r="D9" s="19"/>
      <c r="E9" s="5"/>
      <c r="F9" s="5"/>
      <c r="O9" s="11" t="s">
        <v>237</v>
      </c>
    </row>
    <row r="10" spans="1:15" ht="148.5" x14ac:dyDescent="0.25">
      <c r="A10" s="1">
        <v>2</v>
      </c>
      <c r="B10" s="117" t="s">
        <v>449</v>
      </c>
      <c r="C10" s="19"/>
      <c r="D10" s="19"/>
      <c r="E10" s="5"/>
      <c r="F10" s="5"/>
      <c r="O10" s="11" t="s">
        <v>18</v>
      </c>
    </row>
    <row r="11" spans="1:15" ht="21" customHeight="1" x14ac:dyDescent="0.25">
      <c r="A11" s="68">
        <v>3</v>
      </c>
      <c r="B11" s="118" t="s">
        <v>450</v>
      </c>
      <c r="C11" s="119"/>
      <c r="D11" s="119"/>
      <c r="E11" s="120"/>
      <c r="F11" s="120"/>
      <c r="O11" s="11" t="s">
        <v>238</v>
      </c>
    </row>
    <row r="12" spans="1:15" ht="16.5" x14ac:dyDescent="0.25">
      <c r="A12" s="1">
        <v>4</v>
      </c>
      <c r="B12" s="121" t="s">
        <v>451</v>
      </c>
      <c r="C12" s="19"/>
      <c r="D12" s="19"/>
      <c r="E12" s="5"/>
      <c r="F12" s="5"/>
      <c r="O12" s="11" t="s">
        <v>239</v>
      </c>
    </row>
    <row r="13" spans="1:15" ht="409.5" customHeight="1" x14ac:dyDescent="0.25">
      <c r="A13" s="209">
        <v>5</v>
      </c>
      <c r="B13" s="211" t="s">
        <v>452</v>
      </c>
      <c r="C13" s="213"/>
      <c r="D13" s="213"/>
      <c r="E13" s="215"/>
      <c r="F13" s="217"/>
      <c r="O13" s="11"/>
    </row>
    <row r="14" spans="1:15" ht="274.5" customHeight="1" x14ac:dyDescent="0.25">
      <c r="A14" s="210"/>
      <c r="B14" s="212"/>
      <c r="C14" s="214"/>
      <c r="D14" s="214"/>
      <c r="E14" s="216"/>
      <c r="F14" s="218"/>
      <c r="O14" s="11"/>
    </row>
    <row r="15" spans="1:15" ht="33" x14ac:dyDescent="0.25">
      <c r="A15" s="35">
        <v>6</v>
      </c>
      <c r="B15" s="117" t="s">
        <v>453</v>
      </c>
      <c r="C15" s="19"/>
      <c r="D15" s="19"/>
      <c r="E15" s="5"/>
      <c r="F15" s="38"/>
      <c r="O15" s="11" t="s">
        <v>239</v>
      </c>
    </row>
    <row r="16" spans="1:15" ht="16.5" x14ac:dyDescent="0.25">
      <c r="A16" s="171" t="s">
        <v>454</v>
      </c>
      <c r="B16" s="172"/>
      <c r="C16" s="199">
        <f>COUNTA(C9:D15)</f>
        <v>0</v>
      </c>
      <c r="D16" s="200"/>
      <c r="E16" s="201" t="s">
        <v>11</v>
      </c>
      <c r="F16" s="202"/>
      <c r="O16" s="11" t="s">
        <v>26</v>
      </c>
    </row>
    <row r="17" spans="1:15" ht="16.5" x14ac:dyDescent="0.25">
      <c r="A17" s="171" t="s">
        <v>10</v>
      </c>
      <c r="B17" s="172"/>
      <c r="C17" s="113">
        <f>COUNTA(C9:C15)</f>
        <v>0</v>
      </c>
      <c r="D17" s="113">
        <f>COUNTA(D9:D15)</f>
        <v>0</v>
      </c>
      <c r="E17" s="203" t="str">
        <f>C18</f>
        <v/>
      </c>
      <c r="F17" s="204"/>
      <c r="O17" s="11" t="s">
        <v>19</v>
      </c>
    </row>
    <row r="18" spans="1:15" ht="16.5" x14ac:dyDescent="0.25">
      <c r="A18" s="171" t="s">
        <v>24</v>
      </c>
      <c r="B18" s="172"/>
      <c r="C18" s="207" t="str">
        <f>IFERROR(D17/C16, "")</f>
        <v/>
      </c>
      <c r="D18" s="208"/>
      <c r="E18" s="205"/>
      <c r="F18" s="206"/>
      <c r="O18" s="11" t="s">
        <v>20</v>
      </c>
    </row>
    <row r="19" spans="1:15" ht="16.5" x14ac:dyDescent="0.25">
      <c r="A19" s="169" t="s">
        <v>455</v>
      </c>
      <c r="B19" s="170"/>
      <c r="C19" s="197" t="s">
        <v>34</v>
      </c>
      <c r="D19" s="198"/>
      <c r="E19" s="26"/>
      <c r="F19" s="26"/>
      <c r="O19" s="11" t="s">
        <v>21</v>
      </c>
    </row>
    <row r="20" spans="1:15" ht="33" customHeight="1" x14ac:dyDescent="0.25">
      <c r="A20" s="221">
        <v>1</v>
      </c>
      <c r="B20" s="223" t="s">
        <v>456</v>
      </c>
      <c r="C20" s="89">
        <v>0</v>
      </c>
      <c r="D20" s="89">
        <v>1</v>
      </c>
      <c r="E20" s="90" t="s">
        <v>447</v>
      </c>
      <c r="F20" s="116" t="s">
        <v>9</v>
      </c>
      <c r="O20" s="11" t="s">
        <v>29</v>
      </c>
    </row>
    <row r="21" spans="1:15" ht="16.5" x14ac:dyDescent="0.25">
      <c r="A21" s="222"/>
      <c r="B21" s="223"/>
      <c r="C21" s="124"/>
      <c r="D21" s="124"/>
      <c r="E21" s="125"/>
      <c r="F21" s="126"/>
      <c r="O21" s="11" t="s">
        <v>240</v>
      </c>
    </row>
    <row r="22" spans="1:15" ht="16.5" x14ac:dyDescent="0.25">
      <c r="A22" s="171" t="s">
        <v>457</v>
      </c>
      <c r="B22" s="172"/>
      <c r="C22" s="173">
        <f>COUNTA(C21:D21)</f>
        <v>0</v>
      </c>
      <c r="D22" s="173"/>
      <c r="E22" s="201" t="s">
        <v>11</v>
      </c>
      <c r="F22" s="202"/>
      <c r="O22" s="11"/>
    </row>
    <row r="23" spans="1:15" ht="16.5" x14ac:dyDescent="0.25">
      <c r="A23" s="171" t="s">
        <v>10</v>
      </c>
      <c r="B23" s="172"/>
      <c r="C23" s="113">
        <f>COUNTA(C21)</f>
        <v>0</v>
      </c>
      <c r="D23" s="113">
        <f>COUNTA(D21)</f>
        <v>0</v>
      </c>
      <c r="E23" s="219" t="str">
        <f>C24</f>
        <v/>
      </c>
      <c r="F23" s="220"/>
      <c r="O23" s="11"/>
    </row>
    <row r="24" spans="1:15" ht="16.5" x14ac:dyDescent="0.25">
      <c r="A24" s="171" t="s">
        <v>24</v>
      </c>
      <c r="B24" s="172"/>
      <c r="C24" s="207" t="str">
        <f>IFERROR(D23/C22,"")</f>
        <v/>
      </c>
      <c r="D24" s="208"/>
      <c r="E24" s="205"/>
      <c r="F24" s="206"/>
      <c r="O24" s="11"/>
    </row>
    <row r="25" spans="1:15" ht="16.5" x14ac:dyDescent="0.25">
      <c r="A25" s="196" t="s">
        <v>80</v>
      </c>
      <c r="B25" s="196"/>
      <c r="C25" s="196"/>
      <c r="D25" s="196"/>
      <c r="E25" s="196"/>
      <c r="F25" s="196"/>
      <c r="O25" s="11"/>
    </row>
    <row r="26" spans="1:15" ht="16.5" x14ac:dyDescent="0.25">
      <c r="A26" s="185" t="s">
        <v>79</v>
      </c>
      <c r="B26" s="185"/>
      <c r="C26" s="185"/>
      <c r="D26" s="185"/>
      <c r="E26" s="185"/>
      <c r="F26" s="185"/>
    </row>
    <row r="27" spans="1:15" ht="16.5" customHeight="1" x14ac:dyDescent="0.25">
      <c r="A27" s="169" t="s">
        <v>458</v>
      </c>
      <c r="B27" s="170"/>
      <c r="C27" s="197" t="s">
        <v>34</v>
      </c>
      <c r="D27" s="198"/>
      <c r="E27" s="26"/>
      <c r="F27" s="26"/>
      <c r="O27" s="10"/>
    </row>
    <row r="28" spans="1:15" ht="74.25" customHeight="1" x14ac:dyDescent="0.25">
      <c r="A28" s="189" t="s">
        <v>78</v>
      </c>
      <c r="B28" s="157"/>
      <c r="C28" s="89">
        <v>0</v>
      </c>
      <c r="D28" s="89">
        <v>1</v>
      </c>
      <c r="E28" s="90" t="s">
        <v>447</v>
      </c>
      <c r="F28" s="116" t="s">
        <v>9</v>
      </c>
    </row>
    <row r="29" spans="1:15" ht="16.5" x14ac:dyDescent="0.25">
      <c r="A29" s="1">
        <v>1</v>
      </c>
      <c r="B29" s="121" t="s">
        <v>459</v>
      </c>
      <c r="C29" s="24"/>
      <c r="D29" s="24"/>
      <c r="E29" s="5"/>
      <c r="F29" s="5"/>
    </row>
    <row r="30" spans="1:15" ht="16.5" x14ac:dyDescent="0.25">
      <c r="A30" s="1">
        <v>2</v>
      </c>
      <c r="B30" s="121" t="s">
        <v>460</v>
      </c>
      <c r="C30" s="24"/>
      <c r="D30" s="24"/>
      <c r="E30" s="5"/>
      <c r="F30" s="5"/>
      <c r="O30" s="10"/>
    </row>
    <row r="31" spans="1:15" ht="16.5" x14ac:dyDescent="0.25">
      <c r="A31" s="1">
        <v>3</v>
      </c>
      <c r="B31" s="121" t="s">
        <v>461</v>
      </c>
      <c r="C31" s="24"/>
      <c r="D31" s="24"/>
      <c r="E31" s="5"/>
      <c r="F31" s="5"/>
    </row>
    <row r="32" spans="1:15" ht="16.5" x14ac:dyDescent="0.25">
      <c r="A32" s="1">
        <v>4</v>
      </c>
      <c r="B32" s="121" t="s">
        <v>462</v>
      </c>
      <c r="C32" s="24"/>
      <c r="D32" s="24"/>
      <c r="E32" s="5"/>
      <c r="F32" s="5"/>
    </row>
    <row r="33" spans="1:15" ht="150" customHeight="1" x14ac:dyDescent="0.25">
      <c r="A33" s="224">
        <v>5</v>
      </c>
      <c r="B33" s="211" t="s">
        <v>463</v>
      </c>
      <c r="C33" s="227"/>
      <c r="D33" s="227"/>
      <c r="E33" s="215"/>
      <c r="F33" s="215"/>
    </row>
    <row r="34" spans="1:15" ht="90.75" customHeight="1" x14ac:dyDescent="0.25">
      <c r="A34" s="225"/>
      <c r="B34" s="226"/>
      <c r="C34" s="228"/>
      <c r="D34" s="228"/>
      <c r="E34" s="229"/>
      <c r="F34" s="229"/>
    </row>
    <row r="35" spans="1:15" ht="16.5" x14ac:dyDescent="0.25">
      <c r="A35" s="171" t="s">
        <v>464</v>
      </c>
      <c r="B35" s="172"/>
      <c r="C35" s="173">
        <f>COUNTA(C29:D34)</f>
        <v>0</v>
      </c>
      <c r="D35" s="173"/>
      <c r="E35" s="201" t="s">
        <v>11</v>
      </c>
      <c r="F35" s="202"/>
    </row>
    <row r="36" spans="1:15" ht="16.5" x14ac:dyDescent="0.25">
      <c r="A36" s="171" t="s">
        <v>10</v>
      </c>
      <c r="B36" s="172"/>
      <c r="C36" s="113">
        <f>COUNTA(C29:C34)</f>
        <v>0</v>
      </c>
      <c r="D36" s="113">
        <f>COUNTA(D29:D34)</f>
        <v>0</v>
      </c>
      <c r="E36" s="203" t="str">
        <f>C37</f>
        <v/>
      </c>
      <c r="F36" s="204"/>
    </row>
    <row r="37" spans="1:15" ht="16.5" x14ac:dyDescent="0.25">
      <c r="A37" s="171" t="s">
        <v>24</v>
      </c>
      <c r="B37" s="172"/>
      <c r="C37" s="207" t="str">
        <f>IFERROR(D36/C35,"")</f>
        <v/>
      </c>
      <c r="D37" s="208"/>
      <c r="E37" s="205"/>
      <c r="F37" s="206"/>
    </row>
    <row r="38" spans="1:15" s="27" customFormat="1" ht="16.5" customHeight="1" x14ac:dyDescent="0.25">
      <c r="A38" s="169" t="s">
        <v>465</v>
      </c>
      <c r="B38" s="170"/>
      <c r="C38" s="197" t="s">
        <v>34</v>
      </c>
      <c r="D38" s="198"/>
      <c r="E38" s="26"/>
      <c r="F38" s="26"/>
      <c r="O38" s="11" t="s">
        <v>20</v>
      </c>
    </row>
    <row r="39" spans="1:15" s="27" customFormat="1" ht="33" x14ac:dyDescent="0.25">
      <c r="A39" s="189" t="s">
        <v>55</v>
      </c>
      <c r="B39" s="157"/>
      <c r="C39" s="89">
        <v>0</v>
      </c>
      <c r="D39" s="89">
        <v>1</v>
      </c>
      <c r="E39" s="90" t="s">
        <v>447</v>
      </c>
      <c r="F39" s="116" t="s">
        <v>9</v>
      </c>
      <c r="O39" s="11" t="s">
        <v>21</v>
      </c>
    </row>
    <row r="40" spans="1:15" s="27" customFormat="1" ht="16.5" x14ac:dyDescent="0.25">
      <c r="A40" s="1">
        <v>1</v>
      </c>
      <c r="B40" s="28" t="s">
        <v>466</v>
      </c>
      <c r="C40" s="24"/>
      <c r="D40" s="24"/>
      <c r="E40" s="5"/>
      <c r="F40" s="5"/>
      <c r="O40" s="11" t="s">
        <v>29</v>
      </c>
    </row>
    <row r="41" spans="1:15" s="27" customFormat="1" ht="16.5" x14ac:dyDescent="0.25">
      <c r="A41" s="1">
        <v>2</v>
      </c>
      <c r="B41" s="28" t="s">
        <v>467</v>
      </c>
      <c r="C41" s="24"/>
      <c r="D41" s="24"/>
      <c r="E41" s="5"/>
      <c r="F41" s="5"/>
      <c r="O41" s="11" t="s">
        <v>28</v>
      </c>
    </row>
    <row r="42" spans="1:15" s="27" customFormat="1" ht="16.5" x14ac:dyDescent="0.25">
      <c r="A42" s="171" t="s">
        <v>468</v>
      </c>
      <c r="B42" s="172"/>
      <c r="C42" s="173">
        <f>COUNTA(C40:D41)</f>
        <v>0</v>
      </c>
      <c r="D42" s="173"/>
      <c r="E42" s="201" t="s">
        <v>11</v>
      </c>
      <c r="F42" s="202"/>
      <c r="O42" s="11"/>
    </row>
    <row r="43" spans="1:15" s="27" customFormat="1" ht="16.5" x14ac:dyDescent="0.25">
      <c r="A43" s="171" t="s">
        <v>10</v>
      </c>
      <c r="B43" s="172"/>
      <c r="C43" s="113">
        <f>COUNTA(C40:C41)</f>
        <v>0</v>
      </c>
      <c r="D43" s="113">
        <f>COUNTA(D40:D41)</f>
        <v>0</v>
      </c>
      <c r="E43" s="203" t="str">
        <f>C44</f>
        <v/>
      </c>
      <c r="F43" s="204"/>
      <c r="O43" s="11"/>
    </row>
    <row r="44" spans="1:15" s="27" customFormat="1" ht="16.5" x14ac:dyDescent="0.25">
      <c r="A44" s="171" t="s">
        <v>24</v>
      </c>
      <c r="B44" s="172"/>
      <c r="C44" s="207" t="str">
        <f>IFERROR(D43/C42,"")</f>
        <v/>
      </c>
      <c r="D44" s="208"/>
      <c r="E44" s="205"/>
      <c r="F44" s="206"/>
      <c r="O44" s="11"/>
    </row>
    <row r="45" spans="1:15" s="27" customFormat="1" ht="16.5" customHeight="1" x14ac:dyDescent="0.25">
      <c r="A45" s="169" t="s">
        <v>469</v>
      </c>
      <c r="B45" s="170"/>
      <c r="C45" s="197" t="s">
        <v>34</v>
      </c>
      <c r="D45" s="198"/>
      <c r="E45" s="26"/>
      <c r="F45" s="26"/>
      <c r="O45" s="3"/>
    </row>
    <row r="46" spans="1:15" s="27" customFormat="1" ht="33" x14ac:dyDescent="0.25">
      <c r="A46" s="189" t="s">
        <v>72</v>
      </c>
      <c r="B46" s="157"/>
      <c r="C46" s="89">
        <v>0</v>
      </c>
      <c r="D46" s="89">
        <v>1</v>
      </c>
      <c r="E46" s="90" t="s">
        <v>447</v>
      </c>
      <c r="F46" s="116" t="s">
        <v>9</v>
      </c>
      <c r="O46" s="10"/>
    </row>
    <row r="47" spans="1:15" s="27" customFormat="1" ht="16.5" x14ac:dyDescent="0.25">
      <c r="A47" s="1">
        <v>1</v>
      </c>
      <c r="B47" s="28" t="s">
        <v>470</v>
      </c>
      <c r="C47" s="24"/>
      <c r="D47" s="24"/>
      <c r="E47" s="5"/>
      <c r="F47" s="38"/>
      <c r="O47" s="3"/>
    </row>
    <row r="48" spans="1:15" s="27" customFormat="1" ht="22.5" customHeight="1" x14ac:dyDescent="0.25">
      <c r="A48" s="1">
        <v>2</v>
      </c>
      <c r="B48" s="28" t="s">
        <v>471</v>
      </c>
      <c r="C48" s="24"/>
      <c r="D48" s="24"/>
      <c r="E48" s="5"/>
      <c r="F48" s="5"/>
      <c r="O48" s="3"/>
    </row>
    <row r="49" spans="1:15" s="27" customFormat="1" ht="16.5" x14ac:dyDescent="0.25">
      <c r="A49" s="171" t="s">
        <v>472</v>
      </c>
      <c r="B49" s="172"/>
      <c r="C49" s="173">
        <f>COUNTA(C47:D48)</f>
        <v>0</v>
      </c>
      <c r="D49" s="173"/>
      <c r="E49" s="201" t="s">
        <v>11</v>
      </c>
      <c r="F49" s="202"/>
      <c r="O49" s="3"/>
    </row>
    <row r="50" spans="1:15" s="27" customFormat="1" ht="16.5" x14ac:dyDescent="0.25">
      <c r="A50" s="171" t="s">
        <v>10</v>
      </c>
      <c r="B50" s="172"/>
      <c r="C50" s="113">
        <f>COUNTA(C47:C48)</f>
        <v>0</v>
      </c>
      <c r="D50" s="113">
        <f>COUNTA(D47:D48)</f>
        <v>0</v>
      </c>
      <c r="E50" s="203" t="str">
        <f>C51</f>
        <v/>
      </c>
      <c r="F50" s="204"/>
      <c r="O50" s="3"/>
    </row>
    <row r="51" spans="1:15" s="27" customFormat="1" ht="16.5" x14ac:dyDescent="0.25">
      <c r="A51" s="171" t="s">
        <v>24</v>
      </c>
      <c r="B51" s="172"/>
      <c r="C51" s="207" t="str">
        <f>IFERROR(D50/C49,"")</f>
        <v/>
      </c>
      <c r="D51" s="208"/>
      <c r="E51" s="205"/>
      <c r="F51" s="206"/>
      <c r="O51" s="3"/>
    </row>
    <row r="52" spans="1:15" ht="17.25" customHeight="1" x14ac:dyDescent="0.25">
      <c r="A52" s="230" t="s">
        <v>473</v>
      </c>
      <c r="B52" s="230"/>
      <c r="C52" s="230"/>
      <c r="D52" s="230"/>
      <c r="E52" s="230"/>
      <c r="F52" s="230"/>
    </row>
    <row r="53" spans="1:15" ht="16.5" x14ac:dyDescent="0.25">
      <c r="A53" s="185" t="s">
        <v>70</v>
      </c>
      <c r="B53" s="185"/>
      <c r="C53" s="185"/>
      <c r="D53" s="185"/>
      <c r="E53" s="185"/>
      <c r="F53" s="185"/>
    </row>
    <row r="54" spans="1:15" ht="16.5" customHeight="1" x14ac:dyDescent="0.25">
      <c r="A54" s="186" t="s">
        <v>474</v>
      </c>
      <c r="B54" s="170"/>
      <c r="C54" s="197" t="s">
        <v>34</v>
      </c>
      <c r="D54" s="198"/>
      <c r="E54" s="21"/>
      <c r="F54" s="21"/>
    </row>
    <row r="55" spans="1:15" ht="33" x14ac:dyDescent="0.25">
      <c r="A55" s="231" t="s">
        <v>69</v>
      </c>
      <c r="B55" s="157"/>
      <c r="C55" s="89">
        <v>0</v>
      </c>
      <c r="D55" s="89">
        <v>1</v>
      </c>
      <c r="E55" s="90" t="s">
        <v>447</v>
      </c>
      <c r="F55" s="116" t="s">
        <v>9</v>
      </c>
    </row>
    <row r="56" spans="1:15" ht="16.5" x14ac:dyDescent="0.25">
      <c r="A56" s="1">
        <v>1</v>
      </c>
      <c r="B56" s="127" t="s">
        <v>475</v>
      </c>
      <c r="C56" s="19"/>
      <c r="D56" s="24"/>
      <c r="E56" s="5"/>
      <c r="F56" s="25"/>
    </row>
    <row r="57" spans="1:15" ht="16.5" x14ac:dyDescent="0.25">
      <c r="A57" s="1">
        <v>2</v>
      </c>
      <c r="B57" s="127" t="s">
        <v>476</v>
      </c>
      <c r="C57" s="19"/>
      <c r="D57" s="24"/>
      <c r="E57" s="5"/>
      <c r="F57" s="25"/>
    </row>
    <row r="58" spans="1:15" ht="16.5" x14ac:dyDescent="0.25">
      <c r="A58" s="1">
        <v>3</v>
      </c>
      <c r="B58" s="127" t="s">
        <v>477</v>
      </c>
      <c r="C58" s="19"/>
      <c r="D58" s="24"/>
      <c r="E58" s="5"/>
      <c r="F58" s="25"/>
    </row>
    <row r="59" spans="1:15" ht="17.25" customHeight="1" x14ac:dyDescent="0.25">
      <c r="A59" s="1">
        <v>4</v>
      </c>
      <c r="B59" s="127" t="s">
        <v>478</v>
      </c>
      <c r="C59" s="19"/>
      <c r="D59" s="24"/>
      <c r="E59" s="5"/>
      <c r="F59" s="25"/>
    </row>
    <row r="60" spans="1:15" ht="17.25" customHeight="1" x14ac:dyDescent="0.25">
      <c r="A60" s="1">
        <v>5</v>
      </c>
      <c r="B60" s="127" t="s">
        <v>479</v>
      </c>
      <c r="C60" s="19"/>
      <c r="D60" s="24"/>
      <c r="E60" s="5"/>
      <c r="F60" s="25"/>
    </row>
    <row r="61" spans="1:15" ht="16.5" x14ac:dyDescent="0.25">
      <c r="A61" s="232"/>
      <c r="B61" s="18" t="s">
        <v>63</v>
      </c>
      <c r="C61" s="173">
        <f>COUNTA(C56:D60)</f>
        <v>0</v>
      </c>
      <c r="D61" s="173"/>
      <c r="E61" s="201" t="s">
        <v>11</v>
      </c>
      <c r="F61" s="202"/>
    </row>
    <row r="62" spans="1:15" ht="16.5" x14ac:dyDescent="0.25">
      <c r="A62" s="232"/>
      <c r="B62" s="15" t="s">
        <v>10</v>
      </c>
      <c r="C62" s="113">
        <f>COUNTA(C56:C60)</f>
        <v>0</v>
      </c>
      <c r="D62" s="113">
        <f>COUNTA(D56:D60)</f>
        <v>0</v>
      </c>
      <c r="E62" s="203" t="str">
        <f>C63</f>
        <v/>
      </c>
      <c r="F62" s="204"/>
    </row>
    <row r="63" spans="1:15" ht="16.5" x14ac:dyDescent="0.25">
      <c r="A63" s="232"/>
      <c r="B63" s="15" t="s">
        <v>24</v>
      </c>
      <c r="C63" s="207" t="str">
        <f>IFERROR(D62/C61,"")</f>
        <v/>
      </c>
      <c r="D63" s="208"/>
      <c r="E63" s="205"/>
      <c r="F63" s="206"/>
    </row>
    <row r="64" spans="1:15" ht="16.5" x14ac:dyDescent="0.25">
      <c r="A64" s="230" t="s">
        <v>480</v>
      </c>
      <c r="B64" s="230"/>
      <c r="C64" s="230"/>
      <c r="D64" s="230"/>
      <c r="E64" s="230"/>
      <c r="F64" s="230"/>
    </row>
    <row r="65" spans="1:6" ht="16.5" x14ac:dyDescent="0.25">
      <c r="A65" s="185" t="s">
        <v>59</v>
      </c>
      <c r="B65" s="185"/>
      <c r="C65" s="185"/>
      <c r="D65" s="185"/>
      <c r="E65" s="185"/>
      <c r="F65" s="185"/>
    </row>
    <row r="66" spans="1:6" ht="16.5" customHeight="1" x14ac:dyDescent="0.25">
      <c r="A66" s="186" t="s">
        <v>481</v>
      </c>
      <c r="B66" s="170"/>
      <c r="C66" s="197" t="s">
        <v>34</v>
      </c>
      <c r="D66" s="198"/>
      <c r="E66" s="21"/>
      <c r="F66" s="21"/>
    </row>
    <row r="67" spans="1:6" ht="33" x14ac:dyDescent="0.25">
      <c r="A67" s="189" t="s">
        <v>62</v>
      </c>
      <c r="B67" s="157"/>
      <c r="C67" s="89">
        <v>0</v>
      </c>
      <c r="D67" s="89">
        <v>1</v>
      </c>
      <c r="E67" s="90" t="s">
        <v>447</v>
      </c>
      <c r="F67" s="116" t="s">
        <v>9</v>
      </c>
    </row>
    <row r="68" spans="1:6" ht="211.5" customHeight="1" x14ac:dyDescent="0.25">
      <c r="A68" s="1">
        <v>1</v>
      </c>
      <c r="B68" s="128" t="s">
        <v>482</v>
      </c>
      <c r="C68" s="19"/>
      <c r="D68" s="24"/>
      <c r="E68" s="5"/>
      <c r="F68" s="5"/>
    </row>
    <row r="69" spans="1:6" ht="16.5" x14ac:dyDescent="0.25">
      <c r="A69" s="1">
        <v>2</v>
      </c>
      <c r="B69" s="127" t="s">
        <v>483</v>
      </c>
      <c r="C69" s="19"/>
      <c r="D69" s="24"/>
      <c r="E69" s="5"/>
      <c r="F69" s="5"/>
    </row>
    <row r="70" spans="1:6" ht="16.5" x14ac:dyDescent="0.25">
      <c r="A70" s="232"/>
      <c r="B70" s="18" t="s">
        <v>484</v>
      </c>
      <c r="C70" s="173">
        <f>COUNTA(C68:D69)</f>
        <v>0</v>
      </c>
      <c r="D70" s="173"/>
      <c r="E70" s="201" t="s">
        <v>11</v>
      </c>
      <c r="F70" s="202"/>
    </row>
    <row r="71" spans="1:6" ht="16.5" x14ac:dyDescent="0.25">
      <c r="A71" s="232"/>
      <c r="B71" s="15" t="s">
        <v>10</v>
      </c>
      <c r="C71" s="113">
        <f>COUNTA(C68:C69)</f>
        <v>0</v>
      </c>
      <c r="D71" s="113">
        <f>COUNTA(D68:D69)</f>
        <v>0</v>
      </c>
      <c r="E71" s="203" t="str">
        <f>C72</f>
        <v/>
      </c>
      <c r="F71" s="204"/>
    </row>
    <row r="72" spans="1:6" ht="16.5" x14ac:dyDescent="0.25">
      <c r="A72" s="233"/>
      <c r="B72" s="15" t="s">
        <v>24</v>
      </c>
      <c r="C72" s="207" t="str">
        <f>IFERROR(D71/C70,"")</f>
        <v/>
      </c>
      <c r="D72" s="208"/>
      <c r="E72" s="205"/>
      <c r="F72" s="206"/>
    </row>
    <row r="73" spans="1:6" ht="16.5" x14ac:dyDescent="0.25">
      <c r="A73" s="185" t="s">
        <v>59</v>
      </c>
      <c r="B73" s="185"/>
      <c r="C73" s="185"/>
      <c r="D73" s="185"/>
      <c r="E73" s="185"/>
      <c r="F73" s="185"/>
    </row>
    <row r="74" spans="1:6" ht="16.5" customHeight="1" x14ac:dyDescent="0.25">
      <c r="A74" s="186" t="s">
        <v>485</v>
      </c>
      <c r="B74" s="170"/>
      <c r="C74" s="197" t="s">
        <v>34</v>
      </c>
      <c r="D74" s="198"/>
      <c r="E74" s="21"/>
      <c r="F74" s="21"/>
    </row>
    <row r="75" spans="1:6" ht="53.25" customHeight="1" x14ac:dyDescent="0.25">
      <c r="A75" s="189" t="s">
        <v>58</v>
      </c>
      <c r="B75" s="157"/>
      <c r="C75" s="89">
        <v>0</v>
      </c>
      <c r="D75" s="89">
        <v>1</v>
      </c>
      <c r="E75" s="90" t="s">
        <v>447</v>
      </c>
      <c r="F75" s="116" t="s">
        <v>9</v>
      </c>
    </row>
    <row r="76" spans="1:6" ht="23.25" customHeight="1" x14ac:dyDescent="0.25">
      <c r="A76" s="1">
        <v>1</v>
      </c>
      <c r="B76" s="20" t="s">
        <v>486</v>
      </c>
      <c r="C76" s="19"/>
      <c r="D76" s="24"/>
      <c r="E76" s="5"/>
      <c r="F76" s="5"/>
    </row>
    <row r="77" spans="1:6" ht="75.75" customHeight="1" x14ac:dyDescent="0.25">
      <c r="A77" s="1">
        <v>2</v>
      </c>
      <c r="B77" s="20" t="s">
        <v>487</v>
      </c>
      <c r="C77" s="19"/>
      <c r="D77" s="24"/>
      <c r="E77" s="5"/>
      <c r="F77" s="5"/>
    </row>
    <row r="78" spans="1:6" ht="16.5" x14ac:dyDescent="0.25">
      <c r="A78" s="232"/>
      <c r="B78" s="18" t="s">
        <v>488</v>
      </c>
      <c r="C78" s="243">
        <f>COUNTA(C76:D77)</f>
        <v>0</v>
      </c>
      <c r="D78" s="243"/>
      <c r="E78" s="201" t="s">
        <v>11</v>
      </c>
      <c r="F78" s="202"/>
    </row>
    <row r="79" spans="1:6" ht="16.5" x14ac:dyDescent="0.25">
      <c r="A79" s="232"/>
      <c r="B79" s="15" t="s">
        <v>10</v>
      </c>
      <c r="C79" s="113">
        <f>COUNTA(C76:C77)</f>
        <v>0</v>
      </c>
      <c r="D79" s="113">
        <f>COUNTA(D76:D77)</f>
        <v>0</v>
      </c>
      <c r="E79" s="203" t="str">
        <f>C80</f>
        <v/>
      </c>
      <c r="F79" s="204"/>
    </row>
    <row r="80" spans="1:6" ht="16.5" x14ac:dyDescent="0.25">
      <c r="A80" s="233"/>
      <c r="B80" s="15" t="s">
        <v>24</v>
      </c>
      <c r="C80" s="207" t="str">
        <f>IFERROR(D79/C78,"")</f>
        <v/>
      </c>
      <c r="D80" s="208"/>
      <c r="E80" s="205"/>
      <c r="F80" s="206"/>
    </row>
    <row r="81" spans="1:15" ht="16.5" x14ac:dyDescent="0.25">
      <c r="A81" s="169" t="s">
        <v>489</v>
      </c>
      <c r="B81" s="170"/>
      <c r="C81" s="197" t="s">
        <v>34</v>
      </c>
      <c r="D81" s="198"/>
      <c r="E81" s="26"/>
      <c r="F81" s="26"/>
    </row>
    <row r="82" spans="1:15" ht="33" customHeight="1" x14ac:dyDescent="0.25">
      <c r="A82" s="234" t="s">
        <v>490</v>
      </c>
      <c r="B82" s="235"/>
      <c r="C82" s="89">
        <v>0</v>
      </c>
      <c r="D82" s="89">
        <v>1</v>
      </c>
      <c r="E82" s="90" t="s">
        <v>447</v>
      </c>
      <c r="F82" s="116" t="s">
        <v>9</v>
      </c>
    </row>
    <row r="83" spans="1:15" ht="57" customHeight="1" x14ac:dyDescent="0.25">
      <c r="A83" s="236"/>
      <c r="B83" s="237"/>
      <c r="C83" s="24"/>
      <c r="D83" s="24"/>
      <c r="E83" s="5"/>
      <c r="F83" s="5"/>
    </row>
    <row r="84" spans="1:15" s="22" customFormat="1" ht="16.5" x14ac:dyDescent="0.25">
      <c r="A84" s="238" t="s">
        <v>491</v>
      </c>
      <c r="B84" s="239"/>
      <c r="C84" s="240">
        <f>COUNTA(C83:D83)</f>
        <v>0</v>
      </c>
      <c r="D84" s="240"/>
      <c r="E84" s="241" t="s">
        <v>11</v>
      </c>
      <c r="F84" s="242"/>
      <c r="O84" s="3"/>
    </row>
    <row r="85" spans="1:15" ht="16.5" x14ac:dyDescent="0.25">
      <c r="A85" s="171" t="s">
        <v>10</v>
      </c>
      <c r="B85" s="172"/>
      <c r="C85" s="113">
        <f>COUNTA(C83)</f>
        <v>0</v>
      </c>
      <c r="D85" s="113">
        <f>COUNTA(D83)</f>
        <v>0</v>
      </c>
      <c r="E85" s="219" t="str">
        <f>C86</f>
        <v/>
      </c>
      <c r="F85" s="220"/>
    </row>
    <row r="86" spans="1:15" ht="16.5" x14ac:dyDescent="0.25">
      <c r="A86" s="171" t="s">
        <v>24</v>
      </c>
      <c r="B86" s="172"/>
      <c r="C86" s="207" t="str">
        <f>IFERROR(D85/C84,"")</f>
        <v/>
      </c>
      <c r="D86" s="208"/>
      <c r="E86" s="205"/>
      <c r="F86" s="206"/>
    </row>
    <row r="87" spans="1:15" ht="16.5" customHeight="1" x14ac:dyDescent="0.25">
      <c r="A87" s="186" t="s">
        <v>492</v>
      </c>
      <c r="B87" s="170"/>
      <c r="C87" s="197" t="s">
        <v>34</v>
      </c>
      <c r="D87" s="198"/>
      <c r="E87" s="21"/>
      <c r="F87" s="21"/>
    </row>
    <row r="88" spans="1:15" ht="32.25" customHeight="1" x14ac:dyDescent="0.25">
      <c r="A88" s="189" t="s">
        <v>55</v>
      </c>
      <c r="B88" s="157"/>
      <c r="C88" s="89">
        <v>0</v>
      </c>
      <c r="D88" s="89">
        <v>1</v>
      </c>
      <c r="E88" s="90" t="s">
        <v>447</v>
      </c>
      <c r="F88" s="116" t="s">
        <v>9</v>
      </c>
    </row>
    <row r="89" spans="1:15" ht="16.5" x14ac:dyDescent="0.25">
      <c r="A89" s="1">
        <v>1</v>
      </c>
      <c r="B89" s="127" t="s">
        <v>493</v>
      </c>
      <c r="C89" s="19"/>
      <c r="E89" s="5"/>
      <c r="F89" s="5"/>
    </row>
    <row r="90" spans="1:15" ht="16.5" x14ac:dyDescent="0.25">
      <c r="A90" s="1">
        <v>2</v>
      </c>
      <c r="B90" s="127" t="s">
        <v>494</v>
      </c>
      <c r="C90" s="19"/>
      <c r="D90" s="24"/>
      <c r="E90" s="5"/>
      <c r="F90" s="5"/>
    </row>
    <row r="91" spans="1:15" ht="16.5" x14ac:dyDescent="0.25">
      <c r="A91" s="232"/>
      <c r="B91" s="18" t="s">
        <v>495</v>
      </c>
      <c r="C91" s="243">
        <f>COUNTA(C89:D90)</f>
        <v>0</v>
      </c>
      <c r="D91" s="243"/>
      <c r="E91" s="201" t="s">
        <v>11</v>
      </c>
      <c r="F91" s="202"/>
    </row>
    <row r="92" spans="1:15" ht="16.5" x14ac:dyDescent="0.25">
      <c r="A92" s="232"/>
      <c r="B92" s="15" t="s">
        <v>10</v>
      </c>
      <c r="C92" s="113">
        <f>COUNTA(C89:C90)</f>
        <v>0</v>
      </c>
      <c r="D92" s="113">
        <f>COUNTA(D89:D90)</f>
        <v>0</v>
      </c>
      <c r="E92" s="203" t="str">
        <f>C93</f>
        <v/>
      </c>
      <c r="F92" s="204"/>
    </row>
    <row r="93" spans="1:15" ht="16.5" x14ac:dyDescent="0.25">
      <c r="A93" s="233"/>
      <c r="B93" s="15" t="s">
        <v>24</v>
      </c>
      <c r="C93" s="207" t="str">
        <f>IFERROR(D92/C91,"")</f>
        <v/>
      </c>
      <c r="D93" s="208"/>
      <c r="E93" s="205"/>
      <c r="F93" s="206"/>
    </row>
    <row r="94" spans="1:15" ht="17.25" customHeight="1" x14ac:dyDescent="0.25">
      <c r="A94" s="230" t="s">
        <v>496</v>
      </c>
      <c r="B94" s="230"/>
      <c r="C94" s="230"/>
      <c r="D94" s="230"/>
      <c r="E94" s="230"/>
      <c r="F94" s="230"/>
    </row>
    <row r="95" spans="1:15" ht="16.5" x14ac:dyDescent="0.25">
      <c r="A95" s="185" t="s">
        <v>241</v>
      </c>
      <c r="B95" s="185"/>
      <c r="C95" s="185"/>
      <c r="D95" s="185"/>
      <c r="E95" s="185"/>
      <c r="F95" s="185"/>
    </row>
    <row r="96" spans="1:15" ht="16.5" customHeight="1" x14ac:dyDescent="0.25">
      <c r="A96" s="186" t="s">
        <v>497</v>
      </c>
      <c r="B96" s="170"/>
      <c r="C96" s="197" t="s">
        <v>34</v>
      </c>
      <c r="D96" s="198"/>
      <c r="E96" s="21"/>
      <c r="F96" s="21"/>
    </row>
    <row r="97" spans="1:6" ht="33" x14ac:dyDescent="0.25">
      <c r="A97" s="231" t="s">
        <v>498</v>
      </c>
      <c r="B97" s="157"/>
      <c r="C97" s="89">
        <v>0</v>
      </c>
      <c r="D97" s="89">
        <v>1</v>
      </c>
      <c r="E97" s="90" t="s">
        <v>447</v>
      </c>
      <c r="F97" s="116" t="s">
        <v>9</v>
      </c>
    </row>
    <row r="98" spans="1:6" ht="164.25" customHeight="1" x14ac:dyDescent="0.25">
      <c r="A98" s="68">
        <v>1</v>
      </c>
      <c r="B98" s="78" t="s">
        <v>499</v>
      </c>
      <c r="C98" s="119"/>
      <c r="D98" s="124"/>
      <c r="E98" s="129"/>
      <c r="F98" s="120"/>
    </row>
    <row r="99" spans="1:6" ht="170.25" customHeight="1" x14ac:dyDescent="0.25">
      <c r="A99" s="1">
        <v>2</v>
      </c>
      <c r="B99" s="128" t="s">
        <v>500</v>
      </c>
      <c r="C99" s="19"/>
      <c r="D99" s="24"/>
      <c r="E99" s="129"/>
      <c r="F99" s="5"/>
    </row>
    <row r="100" spans="1:6" ht="82.5" x14ac:dyDescent="0.25">
      <c r="A100" s="1">
        <v>3</v>
      </c>
      <c r="B100" s="130" t="s">
        <v>501</v>
      </c>
      <c r="C100" s="19"/>
      <c r="D100" s="24"/>
      <c r="E100" s="5"/>
      <c r="F100" s="131"/>
    </row>
    <row r="101" spans="1:6" ht="82.5" x14ac:dyDescent="0.25">
      <c r="A101" s="1">
        <v>4</v>
      </c>
      <c r="B101" s="130" t="s">
        <v>502</v>
      </c>
      <c r="C101" s="19"/>
      <c r="D101" s="24"/>
      <c r="E101" s="5"/>
      <c r="F101" s="131"/>
    </row>
    <row r="102" spans="1:6" ht="66" x14ac:dyDescent="0.25">
      <c r="A102" s="1"/>
      <c r="B102" s="128" t="s">
        <v>503</v>
      </c>
      <c r="C102" s="19"/>
      <c r="D102" s="24"/>
      <c r="E102" s="5"/>
      <c r="F102" s="131"/>
    </row>
    <row r="103" spans="1:6" ht="66" x14ac:dyDescent="0.25">
      <c r="A103" s="1"/>
      <c r="B103" s="132" t="s">
        <v>504</v>
      </c>
      <c r="C103" s="19"/>
      <c r="D103" s="24"/>
      <c r="E103" s="5"/>
      <c r="F103" s="131"/>
    </row>
    <row r="104" spans="1:6" ht="58.5" customHeight="1" x14ac:dyDescent="0.25">
      <c r="A104" s="1">
        <v>5</v>
      </c>
      <c r="B104" s="130" t="s">
        <v>505</v>
      </c>
      <c r="C104" s="19"/>
      <c r="D104" s="24"/>
      <c r="E104" s="5"/>
      <c r="F104" s="133"/>
    </row>
    <row r="105" spans="1:6" ht="111" customHeight="1" x14ac:dyDescent="0.25">
      <c r="A105" s="68">
        <v>6</v>
      </c>
      <c r="B105" s="122" t="s">
        <v>506</v>
      </c>
      <c r="C105" s="119"/>
      <c r="D105" s="124"/>
      <c r="E105" s="120"/>
      <c r="F105" s="134"/>
    </row>
    <row r="106" spans="1:6" ht="16.5" x14ac:dyDescent="0.25">
      <c r="A106" s="232"/>
      <c r="B106" s="18" t="s">
        <v>507</v>
      </c>
      <c r="C106" s="243">
        <f>COUNTA(C98:D105)</f>
        <v>0</v>
      </c>
      <c r="D106" s="243"/>
      <c r="E106" s="201" t="s">
        <v>11</v>
      </c>
      <c r="F106" s="202"/>
    </row>
    <row r="107" spans="1:6" ht="16.5" x14ac:dyDescent="0.25">
      <c r="A107" s="232"/>
      <c r="B107" s="15" t="s">
        <v>10</v>
      </c>
      <c r="C107" s="113">
        <f>COUNTA(C98:C105)</f>
        <v>0</v>
      </c>
      <c r="D107" s="113">
        <f>COUNTA(D98:D105)</f>
        <v>0</v>
      </c>
      <c r="E107" s="203" t="str">
        <f>C108</f>
        <v/>
      </c>
      <c r="F107" s="204"/>
    </row>
    <row r="108" spans="1:6" ht="16.5" x14ac:dyDescent="0.25">
      <c r="A108" s="232"/>
      <c r="B108" s="15" t="s">
        <v>24</v>
      </c>
      <c r="C108" s="207" t="str">
        <f>IFERROR(D107/C106,"")</f>
        <v/>
      </c>
      <c r="D108" s="208"/>
      <c r="E108" s="205"/>
      <c r="F108" s="206"/>
    </row>
    <row r="109" spans="1:6" ht="16.5" customHeight="1" x14ac:dyDescent="0.25">
      <c r="A109" s="186" t="s">
        <v>508</v>
      </c>
      <c r="B109" s="170"/>
      <c r="C109" s="197" t="s">
        <v>34</v>
      </c>
      <c r="D109" s="198"/>
      <c r="E109" s="21"/>
      <c r="F109" s="21"/>
    </row>
    <row r="110" spans="1:6" ht="33" x14ac:dyDescent="0.25">
      <c r="A110" s="189" t="s">
        <v>50</v>
      </c>
      <c r="B110" s="157"/>
      <c r="C110" s="89">
        <v>0</v>
      </c>
      <c r="D110" s="89">
        <v>1</v>
      </c>
      <c r="E110" s="90" t="s">
        <v>447</v>
      </c>
      <c r="F110" s="116" t="s">
        <v>9</v>
      </c>
    </row>
    <row r="111" spans="1:6" ht="16.5" x14ac:dyDescent="0.25">
      <c r="A111" s="1">
        <v>1</v>
      </c>
      <c r="B111" s="20" t="s">
        <v>509</v>
      </c>
      <c r="C111" s="19"/>
      <c r="D111" s="24"/>
      <c r="E111" s="5"/>
      <c r="F111" s="5"/>
    </row>
    <row r="112" spans="1:6" ht="16.5" x14ac:dyDescent="0.25">
      <c r="A112" s="1">
        <v>2</v>
      </c>
      <c r="B112" s="20" t="s">
        <v>510</v>
      </c>
      <c r="C112" s="19"/>
      <c r="D112" s="24"/>
      <c r="E112" s="5"/>
      <c r="F112" s="5"/>
    </row>
    <row r="113" spans="1:15" ht="16.5" x14ac:dyDescent="0.25">
      <c r="A113" s="232"/>
      <c r="B113" s="18" t="s">
        <v>511</v>
      </c>
      <c r="C113" s="173">
        <f>COUNTA(C111:D112)</f>
        <v>0</v>
      </c>
      <c r="D113" s="173"/>
      <c r="E113" s="201" t="s">
        <v>11</v>
      </c>
      <c r="F113" s="202"/>
    </row>
    <row r="114" spans="1:15" ht="16.5" x14ac:dyDescent="0.25">
      <c r="A114" s="232"/>
      <c r="B114" s="15" t="s">
        <v>10</v>
      </c>
      <c r="C114" s="113">
        <f>COUNTA(C111:C112)</f>
        <v>0</v>
      </c>
      <c r="D114" s="113">
        <f>COUNTA(D111:D112)</f>
        <v>0</v>
      </c>
      <c r="E114" s="219" t="str">
        <f>C115</f>
        <v/>
      </c>
      <c r="F114" s="220"/>
    </row>
    <row r="115" spans="1:15" ht="16.5" x14ac:dyDescent="0.25">
      <c r="A115" s="233"/>
      <c r="B115" s="15" t="s">
        <v>24</v>
      </c>
      <c r="C115" s="207" t="str">
        <f>IFERROR(D114/C113,"")</f>
        <v/>
      </c>
      <c r="D115" s="208"/>
      <c r="E115" s="205"/>
      <c r="F115" s="206"/>
    </row>
    <row r="116" spans="1:15" ht="17.25" customHeight="1" x14ac:dyDescent="0.25">
      <c r="A116" s="246" t="s">
        <v>512</v>
      </c>
      <c r="B116" s="247"/>
      <c r="C116" s="247"/>
      <c r="D116" s="247"/>
      <c r="E116" s="247"/>
      <c r="F116" s="248"/>
    </row>
    <row r="117" spans="1:15" ht="17.25" customHeight="1" x14ac:dyDescent="0.25">
      <c r="A117" s="249" t="s">
        <v>47</v>
      </c>
      <c r="B117" s="250"/>
      <c r="C117" s="250"/>
      <c r="D117" s="250"/>
      <c r="E117" s="250"/>
      <c r="F117" s="251"/>
    </row>
    <row r="118" spans="1:15" ht="17.25" customHeight="1" x14ac:dyDescent="0.25">
      <c r="A118" s="186" t="s">
        <v>513</v>
      </c>
      <c r="B118" s="252"/>
      <c r="C118" s="253"/>
      <c r="D118" s="253"/>
      <c r="E118" s="253"/>
      <c r="F118" s="254"/>
    </row>
    <row r="119" spans="1:15" ht="17.25" customHeight="1" x14ac:dyDescent="0.25">
      <c r="A119" s="186"/>
      <c r="B119" s="255"/>
      <c r="C119" s="197" t="s">
        <v>34</v>
      </c>
      <c r="D119" s="256"/>
      <c r="E119" s="21"/>
      <c r="F119" s="21"/>
    </row>
    <row r="120" spans="1:15" ht="33" x14ac:dyDescent="0.25">
      <c r="A120" s="234" t="s">
        <v>514</v>
      </c>
      <c r="B120" s="257"/>
      <c r="C120" s="89">
        <v>0</v>
      </c>
      <c r="D120" s="89">
        <v>1</v>
      </c>
      <c r="E120" s="90" t="s">
        <v>447</v>
      </c>
      <c r="F120" s="116" t="s">
        <v>9</v>
      </c>
    </row>
    <row r="121" spans="1:15" ht="16.5" x14ac:dyDescent="0.25">
      <c r="A121" s="258"/>
      <c r="B121" s="259"/>
      <c r="C121" s="24"/>
      <c r="D121" s="24"/>
      <c r="E121" s="5"/>
      <c r="F121" s="5"/>
    </row>
    <row r="122" spans="1:15" s="22" customFormat="1" ht="36.75" customHeight="1" x14ac:dyDescent="0.25">
      <c r="A122" s="244" t="s">
        <v>515</v>
      </c>
      <c r="B122" s="245"/>
      <c r="C122" s="240">
        <f>COUNTA(C121:D121)</f>
        <v>0</v>
      </c>
      <c r="D122" s="240"/>
      <c r="E122" s="241" t="s">
        <v>11</v>
      </c>
      <c r="F122" s="242"/>
      <c r="O122" s="3"/>
    </row>
    <row r="123" spans="1:15" ht="16.5" x14ac:dyDescent="0.25">
      <c r="A123" s="171" t="s">
        <v>10</v>
      </c>
      <c r="B123" s="172"/>
      <c r="C123" s="113">
        <f>COUNTA(C121)</f>
        <v>0</v>
      </c>
      <c r="D123" s="113">
        <f>COUNTA(D121)</f>
        <v>0</v>
      </c>
      <c r="E123" s="219" t="str">
        <f>C124</f>
        <v/>
      </c>
      <c r="F123" s="220"/>
    </row>
    <row r="124" spans="1:15" ht="16.5" x14ac:dyDescent="0.25">
      <c r="A124" s="171" t="s">
        <v>24</v>
      </c>
      <c r="B124" s="172"/>
      <c r="C124" s="207" t="str">
        <f>IFERROR(D123/C122,"")</f>
        <v/>
      </c>
      <c r="D124" s="208"/>
      <c r="E124" s="205"/>
      <c r="F124" s="206"/>
    </row>
    <row r="125" spans="1:15" ht="16.5" customHeight="1" x14ac:dyDescent="0.25">
      <c r="A125" s="230" t="s">
        <v>516</v>
      </c>
      <c r="B125" s="230"/>
      <c r="C125" s="230"/>
      <c r="D125" s="230"/>
      <c r="E125" s="230"/>
      <c r="F125" s="230"/>
    </row>
    <row r="126" spans="1:15" ht="16.5" customHeight="1" x14ac:dyDescent="0.25">
      <c r="A126" s="262" t="s">
        <v>517</v>
      </c>
      <c r="B126" s="263"/>
      <c r="C126" s="263"/>
      <c r="D126" s="263"/>
      <c r="E126" s="263"/>
      <c r="F126" s="264"/>
    </row>
    <row r="127" spans="1:15" ht="16.5" customHeight="1" x14ac:dyDescent="0.25">
      <c r="A127" s="186" t="s">
        <v>518</v>
      </c>
      <c r="B127" s="170"/>
      <c r="C127" s="197" t="s">
        <v>34</v>
      </c>
      <c r="D127" s="198"/>
      <c r="E127" s="21"/>
      <c r="F127" s="21"/>
    </row>
    <row r="128" spans="1:15" ht="33" customHeight="1" x14ac:dyDescent="0.25">
      <c r="A128" s="265" t="s">
        <v>519</v>
      </c>
      <c r="B128" s="266"/>
      <c r="C128" s="89">
        <v>0</v>
      </c>
      <c r="D128" s="89">
        <v>1</v>
      </c>
      <c r="E128" s="90" t="s">
        <v>447</v>
      </c>
      <c r="F128" s="116" t="s">
        <v>9</v>
      </c>
    </row>
    <row r="129" spans="1:15" ht="111" customHeight="1" x14ac:dyDescent="0.25">
      <c r="A129" s="267"/>
      <c r="B129" s="268"/>
      <c r="C129" s="24"/>
      <c r="D129" s="24"/>
      <c r="E129" s="120"/>
      <c r="F129" s="5"/>
    </row>
    <row r="130" spans="1:15" s="22" customFormat="1" ht="16.5" x14ac:dyDescent="0.25">
      <c r="A130" s="244" t="s">
        <v>520</v>
      </c>
      <c r="B130" s="245"/>
      <c r="C130" s="240">
        <f>COUNTA(C129:D129)</f>
        <v>0</v>
      </c>
      <c r="D130" s="240"/>
      <c r="E130" s="241" t="s">
        <v>11</v>
      </c>
      <c r="F130" s="242"/>
      <c r="O130" s="3"/>
    </row>
    <row r="131" spans="1:15" ht="16.5" x14ac:dyDescent="0.25">
      <c r="A131" s="171" t="s">
        <v>10</v>
      </c>
      <c r="B131" s="172"/>
      <c r="C131" s="16">
        <f>COUNTA(C129)</f>
        <v>0</v>
      </c>
      <c r="D131" s="16">
        <f>COUNTA(D129)</f>
        <v>0</v>
      </c>
      <c r="E131" s="219" t="str">
        <f>C132</f>
        <v/>
      </c>
      <c r="F131" s="220"/>
    </row>
    <row r="132" spans="1:15" ht="16.5" x14ac:dyDescent="0.25">
      <c r="A132" s="171" t="s">
        <v>24</v>
      </c>
      <c r="B132" s="172"/>
      <c r="C132" s="260" t="str">
        <f>IFERROR(D131/C130,"")</f>
        <v/>
      </c>
      <c r="D132" s="261"/>
      <c r="E132" s="205"/>
      <c r="F132" s="206"/>
    </row>
    <row r="133" spans="1:15" ht="16.5" customHeight="1" x14ac:dyDescent="0.25">
      <c r="A133" s="186" t="s">
        <v>521</v>
      </c>
      <c r="B133" s="170"/>
      <c r="C133" s="197" t="s">
        <v>34</v>
      </c>
      <c r="D133" s="198"/>
      <c r="E133" s="21"/>
      <c r="F133" s="21"/>
    </row>
    <row r="134" spans="1:15" ht="33" x14ac:dyDescent="0.25">
      <c r="A134" s="189" t="s">
        <v>522</v>
      </c>
      <c r="B134" s="157"/>
      <c r="C134" s="89">
        <v>0</v>
      </c>
      <c r="D134" s="89">
        <v>1</v>
      </c>
      <c r="E134" s="90" t="s">
        <v>447</v>
      </c>
      <c r="F134" s="116" t="s">
        <v>9</v>
      </c>
    </row>
    <row r="135" spans="1:15" ht="231" x14ac:dyDescent="0.25">
      <c r="A135" s="68">
        <v>1</v>
      </c>
      <c r="B135" s="122" t="s">
        <v>523</v>
      </c>
      <c r="C135" s="119"/>
      <c r="D135" s="119"/>
      <c r="E135" s="120"/>
      <c r="F135" s="120"/>
    </row>
    <row r="136" spans="1:15" ht="99" x14ac:dyDescent="0.25">
      <c r="A136" s="1">
        <v>2</v>
      </c>
      <c r="B136" s="130" t="s">
        <v>524</v>
      </c>
      <c r="C136" s="19"/>
      <c r="D136" s="19"/>
      <c r="E136" s="5"/>
      <c r="F136" s="5"/>
    </row>
    <row r="137" spans="1:15" ht="33" x14ac:dyDescent="0.25">
      <c r="A137" s="1">
        <v>3</v>
      </c>
      <c r="B137" s="127" t="s">
        <v>525</v>
      </c>
      <c r="C137" s="19"/>
      <c r="D137" s="19"/>
      <c r="E137" s="5"/>
      <c r="F137" s="5"/>
    </row>
    <row r="138" spans="1:15" ht="16.5" x14ac:dyDescent="0.25">
      <c r="A138" s="232"/>
      <c r="B138" s="18" t="s">
        <v>526</v>
      </c>
      <c r="C138" s="243">
        <f>COUNTA(C135:D137)</f>
        <v>0</v>
      </c>
      <c r="D138" s="243"/>
      <c r="E138" s="201" t="s">
        <v>11</v>
      </c>
      <c r="F138" s="202"/>
    </row>
    <row r="139" spans="1:15" ht="16.5" x14ac:dyDescent="0.25">
      <c r="A139" s="232"/>
      <c r="B139" s="15" t="s">
        <v>10</v>
      </c>
      <c r="C139" s="113">
        <f>COUNTA(C135:C137)</f>
        <v>0</v>
      </c>
      <c r="D139" s="113">
        <f>COUNTA(D135:D137)</f>
        <v>0</v>
      </c>
      <c r="E139" s="219" t="str">
        <f>C140</f>
        <v/>
      </c>
      <c r="F139" s="220"/>
    </row>
    <row r="140" spans="1:15" ht="16.5" x14ac:dyDescent="0.25">
      <c r="A140" s="233"/>
      <c r="B140" s="15" t="s">
        <v>24</v>
      </c>
      <c r="C140" s="207" t="str">
        <f>IFERROR(D139/C138,"")</f>
        <v/>
      </c>
      <c r="D140" s="208"/>
      <c r="E140" s="205"/>
      <c r="F140" s="206"/>
    </row>
    <row r="141" spans="1:15" ht="16.5" customHeight="1" x14ac:dyDescent="0.25">
      <c r="A141" s="186" t="s">
        <v>527</v>
      </c>
      <c r="B141" s="170"/>
      <c r="C141" s="197" t="s">
        <v>34</v>
      </c>
      <c r="D141" s="198"/>
      <c r="E141" s="21"/>
      <c r="F141" s="21"/>
    </row>
    <row r="142" spans="1:15" ht="33" x14ac:dyDescent="0.25">
      <c r="A142" s="189" t="s">
        <v>528</v>
      </c>
      <c r="B142" s="157"/>
      <c r="C142" s="89">
        <v>0</v>
      </c>
      <c r="D142" s="89">
        <v>1</v>
      </c>
      <c r="E142" s="90" t="s">
        <v>447</v>
      </c>
      <c r="F142" s="116" t="s">
        <v>9</v>
      </c>
    </row>
    <row r="143" spans="1:15" ht="33" x14ac:dyDescent="0.25">
      <c r="A143" s="1">
        <v>1</v>
      </c>
      <c r="B143" s="135" t="s">
        <v>529</v>
      </c>
      <c r="C143" s="19"/>
      <c r="D143" s="19"/>
      <c r="E143" s="5"/>
      <c r="F143" s="5"/>
    </row>
    <row r="144" spans="1:15" ht="111" customHeight="1" x14ac:dyDescent="0.25">
      <c r="A144" s="1">
        <v>2</v>
      </c>
      <c r="B144" s="130" t="s">
        <v>530</v>
      </c>
      <c r="C144" s="19"/>
      <c r="D144" s="19"/>
      <c r="E144" s="5"/>
      <c r="F144" s="5"/>
    </row>
    <row r="145" spans="1:6" ht="16.5" x14ac:dyDescent="0.25">
      <c r="A145" s="1">
        <v>3</v>
      </c>
      <c r="B145" s="127" t="s">
        <v>531</v>
      </c>
      <c r="C145" s="19"/>
      <c r="D145" s="19"/>
      <c r="E145" s="5"/>
      <c r="F145" s="5"/>
    </row>
    <row r="146" spans="1:6" ht="115.5" x14ac:dyDescent="0.25">
      <c r="A146" s="1">
        <v>4</v>
      </c>
      <c r="B146" s="130" t="s">
        <v>532</v>
      </c>
      <c r="C146" s="19"/>
      <c r="D146" s="19"/>
      <c r="E146" s="5"/>
      <c r="F146" s="5"/>
    </row>
    <row r="147" spans="1:6" ht="37.5" customHeight="1" x14ac:dyDescent="0.25">
      <c r="A147" s="232"/>
      <c r="B147" s="18" t="s">
        <v>533</v>
      </c>
      <c r="C147" s="243">
        <f>COUNTA(C143:D146)</f>
        <v>0</v>
      </c>
      <c r="D147" s="243"/>
      <c r="E147" s="201" t="s">
        <v>11</v>
      </c>
      <c r="F147" s="202"/>
    </row>
    <row r="148" spans="1:6" ht="16.5" x14ac:dyDescent="0.25">
      <c r="A148" s="232"/>
      <c r="B148" s="15" t="s">
        <v>10</v>
      </c>
      <c r="C148" s="113">
        <f>COUNTA(C143:C146)</f>
        <v>0</v>
      </c>
      <c r="D148" s="113">
        <f>COUNTA(D143:D146)</f>
        <v>0</v>
      </c>
      <c r="E148" s="203" t="str">
        <f>C149</f>
        <v/>
      </c>
      <c r="F148" s="204"/>
    </row>
    <row r="149" spans="1:6" ht="16.5" x14ac:dyDescent="0.25">
      <c r="A149" s="233"/>
      <c r="B149" s="15" t="s">
        <v>24</v>
      </c>
      <c r="C149" s="269" t="str">
        <f>IFERROR(D148/C147,"")</f>
        <v/>
      </c>
      <c r="D149" s="270"/>
      <c r="E149" s="205"/>
      <c r="F149" s="206"/>
    </row>
    <row r="150" spans="1:6" ht="17.25" customHeight="1" x14ac:dyDescent="0.25">
      <c r="A150" s="230" t="s">
        <v>534</v>
      </c>
      <c r="B150" s="230"/>
      <c r="C150" s="230"/>
      <c r="D150" s="230"/>
      <c r="E150" s="230"/>
      <c r="F150" s="230"/>
    </row>
    <row r="151" spans="1:6" ht="17.25" customHeight="1" x14ac:dyDescent="0.25">
      <c r="A151" s="271" t="s">
        <v>535</v>
      </c>
      <c r="B151" s="276"/>
      <c r="C151" s="276"/>
      <c r="D151" s="276"/>
      <c r="E151" s="276"/>
      <c r="F151" s="277"/>
    </row>
    <row r="152" spans="1:6" ht="17.25" customHeight="1" x14ac:dyDescent="0.25">
      <c r="A152" s="186" t="s">
        <v>536</v>
      </c>
      <c r="B152" s="255"/>
      <c r="C152" s="197" t="s">
        <v>34</v>
      </c>
      <c r="D152" s="256"/>
      <c r="E152" s="21"/>
      <c r="F152" s="21"/>
    </row>
    <row r="153" spans="1:6" ht="33" x14ac:dyDescent="0.25">
      <c r="A153" s="271" t="s">
        <v>537</v>
      </c>
      <c r="B153" s="272"/>
      <c r="C153" s="89">
        <v>0</v>
      </c>
      <c r="D153" s="89">
        <v>1</v>
      </c>
      <c r="E153" s="90" t="s">
        <v>447</v>
      </c>
      <c r="F153" s="116" t="s">
        <v>9</v>
      </c>
    </row>
    <row r="154" spans="1:6" ht="17.25" customHeight="1" x14ac:dyDescent="0.25">
      <c r="A154" s="1">
        <v>1</v>
      </c>
      <c r="B154" s="127" t="s">
        <v>538</v>
      </c>
      <c r="C154" s="19"/>
      <c r="D154" s="19"/>
      <c r="E154" s="5"/>
      <c r="F154" s="5"/>
    </row>
    <row r="155" spans="1:6" ht="17.25" customHeight="1" x14ac:dyDescent="0.25">
      <c r="A155" s="1">
        <v>2</v>
      </c>
      <c r="B155" s="127" t="s">
        <v>539</v>
      </c>
      <c r="C155" s="19"/>
      <c r="D155" s="19"/>
      <c r="E155" s="5"/>
      <c r="F155" s="5"/>
    </row>
    <row r="156" spans="1:6" ht="17.25" customHeight="1" x14ac:dyDescent="0.25">
      <c r="A156" s="1">
        <v>3</v>
      </c>
      <c r="B156" s="128" t="s">
        <v>540</v>
      </c>
      <c r="C156" s="19"/>
      <c r="D156" s="19"/>
      <c r="E156" s="5"/>
      <c r="F156" s="5"/>
    </row>
    <row r="157" spans="1:6" ht="17.25" customHeight="1" x14ac:dyDescent="0.25">
      <c r="A157" s="68">
        <v>4</v>
      </c>
      <c r="B157" s="128" t="s">
        <v>541</v>
      </c>
      <c r="C157" s="136"/>
      <c r="D157" s="19"/>
      <c r="E157" s="137"/>
      <c r="F157" s="138"/>
    </row>
    <row r="158" spans="1:6" ht="17.25" customHeight="1" x14ac:dyDescent="0.25">
      <c r="A158" s="68">
        <v>5</v>
      </c>
      <c r="B158" s="128" t="s">
        <v>542</v>
      </c>
      <c r="C158" s="136"/>
      <c r="D158" s="19"/>
      <c r="E158" s="137"/>
      <c r="F158" s="138"/>
    </row>
    <row r="159" spans="1:6" ht="17.25" customHeight="1" x14ac:dyDescent="0.25">
      <c r="A159" s="273"/>
      <c r="B159" s="18" t="s">
        <v>543</v>
      </c>
      <c r="C159" s="274">
        <f>COUNTA(C154:D158)</f>
        <v>0</v>
      </c>
      <c r="D159" s="275"/>
      <c r="E159" s="201" t="s">
        <v>11</v>
      </c>
      <c r="F159" s="202"/>
    </row>
    <row r="160" spans="1:6" ht="17.25" customHeight="1" x14ac:dyDescent="0.25">
      <c r="A160" s="232"/>
      <c r="B160" s="15" t="s">
        <v>10</v>
      </c>
      <c r="C160" s="113">
        <f>COUNTA(C154:C158)</f>
        <v>0</v>
      </c>
      <c r="D160" s="113">
        <f>COUNTA(D154:D158)</f>
        <v>0</v>
      </c>
      <c r="E160" s="219" t="str">
        <f>C161</f>
        <v/>
      </c>
      <c r="F160" s="220"/>
    </row>
    <row r="161" spans="1:6" ht="17.25" customHeight="1" x14ac:dyDescent="0.25">
      <c r="A161" s="233"/>
      <c r="B161" s="15" t="s">
        <v>24</v>
      </c>
      <c r="C161" s="269" t="str">
        <f>IFERROR(D160/C159,"")</f>
        <v/>
      </c>
      <c r="D161" s="270"/>
      <c r="E161" s="205"/>
      <c r="F161" s="206"/>
    </row>
    <row r="162" spans="1:6" ht="17.25" customHeight="1" x14ac:dyDescent="0.25">
      <c r="A162" s="186" t="s">
        <v>544</v>
      </c>
      <c r="B162" s="255"/>
      <c r="C162" s="197" t="s">
        <v>34</v>
      </c>
      <c r="D162" s="256"/>
      <c r="E162" s="21"/>
      <c r="F162" s="21"/>
    </row>
    <row r="163" spans="1:6" ht="33" x14ac:dyDescent="0.25">
      <c r="A163" s="271" t="s">
        <v>545</v>
      </c>
      <c r="B163" s="272"/>
      <c r="C163" s="89">
        <v>0</v>
      </c>
      <c r="D163" s="89">
        <v>1</v>
      </c>
      <c r="E163" s="90" t="s">
        <v>447</v>
      </c>
      <c r="F163" s="116" t="s">
        <v>9</v>
      </c>
    </row>
    <row r="164" spans="1:6" ht="17.25" customHeight="1" x14ac:dyDescent="0.25">
      <c r="A164" s="1">
        <v>1</v>
      </c>
      <c r="B164" s="127" t="s">
        <v>546</v>
      </c>
      <c r="C164" s="19"/>
      <c r="D164" s="19"/>
      <c r="E164" s="5"/>
      <c r="F164" s="5"/>
    </row>
    <row r="165" spans="1:6" ht="17.25" customHeight="1" x14ac:dyDescent="0.25">
      <c r="A165" s="1">
        <v>2</v>
      </c>
      <c r="B165" s="127" t="s">
        <v>547</v>
      </c>
      <c r="C165" s="19"/>
      <c r="D165" s="19"/>
      <c r="E165" s="5"/>
      <c r="F165" s="5"/>
    </row>
    <row r="166" spans="1:6" ht="17.25" customHeight="1" x14ac:dyDescent="0.25">
      <c r="A166" s="273"/>
      <c r="B166" s="18" t="s">
        <v>548</v>
      </c>
      <c r="C166" s="274">
        <f>COUNTA(C164:D165)</f>
        <v>0</v>
      </c>
      <c r="D166" s="275"/>
      <c r="E166" s="201" t="s">
        <v>11</v>
      </c>
      <c r="F166" s="202"/>
    </row>
    <row r="167" spans="1:6" ht="17.25" customHeight="1" x14ac:dyDescent="0.25">
      <c r="A167" s="232"/>
      <c r="B167" s="15" t="s">
        <v>10</v>
      </c>
      <c r="C167" s="113">
        <f>COUNTA(C164:C165)</f>
        <v>0</v>
      </c>
      <c r="D167" s="113">
        <f>COUNTA(D164:D165)</f>
        <v>0</v>
      </c>
      <c r="E167" s="219" t="str">
        <f>C168</f>
        <v/>
      </c>
      <c r="F167" s="220"/>
    </row>
    <row r="168" spans="1:6" ht="17.25" customHeight="1" x14ac:dyDescent="0.25">
      <c r="A168" s="233"/>
      <c r="B168" s="15" t="s">
        <v>24</v>
      </c>
      <c r="C168" s="269" t="str">
        <f>IFERROR(D167/C166,"")</f>
        <v/>
      </c>
      <c r="D168" s="270"/>
      <c r="E168" s="205"/>
      <c r="F168" s="206"/>
    </row>
    <row r="169" spans="1:6" ht="16.5" customHeight="1" x14ac:dyDescent="0.25">
      <c r="A169" s="271" t="s">
        <v>549</v>
      </c>
      <c r="B169" s="276"/>
      <c r="C169" s="276"/>
      <c r="D169" s="276"/>
      <c r="E169" s="276"/>
      <c r="F169" s="277"/>
    </row>
    <row r="170" spans="1:6" ht="16.5" customHeight="1" x14ac:dyDescent="0.25">
      <c r="A170" s="186" t="s">
        <v>550</v>
      </c>
      <c r="B170" s="255"/>
      <c r="C170" s="197" t="s">
        <v>34</v>
      </c>
      <c r="D170" s="256"/>
      <c r="E170" s="21"/>
      <c r="F170" s="21"/>
    </row>
    <row r="171" spans="1:6" ht="33" x14ac:dyDescent="0.25">
      <c r="A171" s="271" t="s">
        <v>551</v>
      </c>
      <c r="B171" s="272"/>
      <c r="C171" s="89">
        <v>0</v>
      </c>
      <c r="D171" s="89">
        <v>1</v>
      </c>
      <c r="E171" s="90" t="s">
        <v>447</v>
      </c>
      <c r="F171" s="116" t="s">
        <v>9</v>
      </c>
    </row>
    <row r="172" spans="1:6" ht="16.5" x14ac:dyDescent="0.25">
      <c r="A172" s="1">
        <v>1</v>
      </c>
      <c r="B172" s="127" t="s">
        <v>552</v>
      </c>
      <c r="C172" s="19"/>
      <c r="D172" s="19"/>
      <c r="E172" s="5"/>
      <c r="F172" s="5"/>
    </row>
    <row r="173" spans="1:6" ht="16.5" x14ac:dyDescent="0.25">
      <c r="A173" s="1">
        <v>2</v>
      </c>
      <c r="B173" s="127" t="s">
        <v>553</v>
      </c>
      <c r="C173" s="19"/>
      <c r="D173" s="19"/>
      <c r="E173" s="5"/>
      <c r="F173" s="5"/>
    </row>
    <row r="174" spans="1:6" ht="16.5" x14ac:dyDescent="0.25">
      <c r="A174" s="273"/>
      <c r="B174" s="18" t="s">
        <v>554</v>
      </c>
      <c r="C174" s="274">
        <f>COUNTA(C172:D173)</f>
        <v>0</v>
      </c>
      <c r="D174" s="275"/>
      <c r="E174" s="201" t="s">
        <v>11</v>
      </c>
      <c r="F174" s="202"/>
    </row>
    <row r="175" spans="1:6" ht="16.5" x14ac:dyDescent="0.25">
      <c r="A175" s="232"/>
      <c r="B175" s="15" t="s">
        <v>10</v>
      </c>
      <c r="C175" s="113">
        <f>COUNTA(C172:C173)</f>
        <v>0</v>
      </c>
      <c r="D175" s="113">
        <f>COUNTA(D172:D173)</f>
        <v>0</v>
      </c>
      <c r="E175" s="219" t="str">
        <f>C176</f>
        <v/>
      </c>
      <c r="F175" s="220"/>
    </row>
    <row r="176" spans="1:6" ht="16.5" x14ac:dyDescent="0.25">
      <c r="A176" s="233"/>
      <c r="B176" s="15" t="s">
        <v>24</v>
      </c>
      <c r="C176" s="269" t="str">
        <f>IFERROR(D175/C174,"")</f>
        <v/>
      </c>
      <c r="D176" s="270"/>
      <c r="E176" s="205"/>
      <c r="F176" s="206"/>
    </row>
    <row r="177" spans="1:6" ht="16.5" x14ac:dyDescent="0.25">
      <c r="A177" s="186" t="s">
        <v>555</v>
      </c>
      <c r="B177" s="255"/>
      <c r="C177" s="197" t="s">
        <v>34</v>
      </c>
      <c r="D177" s="256"/>
      <c r="E177" s="21"/>
      <c r="F177" s="21"/>
    </row>
    <row r="178" spans="1:6" ht="33" x14ac:dyDescent="0.25">
      <c r="A178" s="271" t="s">
        <v>556</v>
      </c>
      <c r="B178" s="272"/>
      <c r="C178" s="89">
        <v>0</v>
      </c>
      <c r="D178" s="89">
        <v>1</v>
      </c>
      <c r="E178" s="90" t="s">
        <v>447</v>
      </c>
      <c r="F178" s="116" t="s">
        <v>9</v>
      </c>
    </row>
    <row r="179" spans="1:6" ht="16.5" x14ac:dyDescent="0.25">
      <c r="A179" s="1">
        <v>1</v>
      </c>
      <c r="B179" s="127" t="s">
        <v>557</v>
      </c>
      <c r="C179" s="19"/>
      <c r="D179" s="19"/>
      <c r="E179" s="5"/>
      <c r="F179" s="5"/>
    </row>
    <row r="180" spans="1:6" ht="33" x14ac:dyDescent="0.25">
      <c r="A180" s="1">
        <v>2</v>
      </c>
      <c r="B180" s="127" t="s">
        <v>558</v>
      </c>
      <c r="C180" s="19"/>
      <c r="D180" s="19"/>
      <c r="E180" s="5"/>
      <c r="F180" s="5"/>
    </row>
    <row r="181" spans="1:6" ht="16.5" x14ac:dyDescent="0.25">
      <c r="A181" s="273"/>
      <c r="B181" s="18" t="s">
        <v>559</v>
      </c>
      <c r="C181" s="274">
        <f>COUNTA(C179:D180)</f>
        <v>0</v>
      </c>
      <c r="D181" s="275"/>
      <c r="E181" s="201" t="s">
        <v>11</v>
      </c>
      <c r="F181" s="202"/>
    </row>
    <row r="182" spans="1:6" ht="16.5" x14ac:dyDescent="0.25">
      <c r="A182" s="232"/>
      <c r="B182" s="15" t="s">
        <v>10</v>
      </c>
      <c r="C182" s="113">
        <f>COUNTA(C179:C180)</f>
        <v>0</v>
      </c>
      <c r="D182" s="113">
        <f>COUNTA(D179:D180)</f>
        <v>0</v>
      </c>
      <c r="E182" s="219" t="str">
        <f>C183</f>
        <v/>
      </c>
      <c r="F182" s="220"/>
    </row>
    <row r="183" spans="1:6" ht="16.5" x14ac:dyDescent="0.25">
      <c r="A183" s="233"/>
      <c r="B183" s="15" t="s">
        <v>24</v>
      </c>
      <c r="C183" s="269" t="str">
        <f>IFERROR(D182/C181,"")</f>
        <v/>
      </c>
      <c r="D183" s="270"/>
      <c r="E183" s="205"/>
      <c r="F183" s="206"/>
    </row>
    <row r="184" spans="1:6" ht="16.5" customHeight="1" x14ac:dyDescent="0.25">
      <c r="A184" s="278" t="s">
        <v>560</v>
      </c>
      <c r="B184" s="247"/>
      <c r="C184" s="247"/>
      <c r="D184" s="247"/>
      <c r="E184" s="247"/>
      <c r="F184" s="248"/>
    </row>
    <row r="185" spans="1:6" ht="15.75" customHeight="1" x14ac:dyDescent="0.25">
      <c r="A185" s="249" t="s">
        <v>561</v>
      </c>
      <c r="B185" s="250"/>
      <c r="C185" s="250"/>
      <c r="D185" s="250"/>
      <c r="E185" s="250"/>
      <c r="F185" s="251"/>
    </row>
    <row r="186" spans="1:6" ht="16.5" customHeight="1" x14ac:dyDescent="0.25">
      <c r="A186" s="186" t="s">
        <v>562</v>
      </c>
      <c r="B186" s="255"/>
      <c r="C186" s="197" t="s">
        <v>34</v>
      </c>
      <c r="D186" s="256"/>
      <c r="E186" s="21"/>
      <c r="F186" s="21"/>
    </row>
    <row r="187" spans="1:6" ht="33" x14ac:dyDescent="0.25">
      <c r="A187" s="189" t="s">
        <v>563</v>
      </c>
      <c r="B187" s="279"/>
      <c r="C187" s="89">
        <v>0</v>
      </c>
      <c r="D187" s="89">
        <v>1</v>
      </c>
      <c r="E187" s="90" t="s">
        <v>447</v>
      </c>
      <c r="F187" s="116" t="s">
        <v>9</v>
      </c>
    </row>
    <row r="188" spans="1:6" ht="16.5" x14ac:dyDescent="0.25">
      <c r="A188" s="1">
        <v>1</v>
      </c>
      <c r="B188" s="20" t="s">
        <v>564</v>
      </c>
      <c r="C188" s="19"/>
      <c r="D188" s="19"/>
      <c r="E188" s="5"/>
      <c r="F188" s="5"/>
    </row>
    <row r="189" spans="1:6" ht="16.5" x14ac:dyDescent="0.25">
      <c r="A189" s="1">
        <v>2</v>
      </c>
      <c r="B189" s="20" t="s">
        <v>565</v>
      </c>
      <c r="C189" s="19"/>
      <c r="D189" s="19"/>
      <c r="E189" s="5"/>
      <c r="F189" s="5"/>
    </row>
    <row r="190" spans="1:6" ht="16.5" x14ac:dyDescent="0.25">
      <c r="A190" s="1">
        <v>3</v>
      </c>
      <c r="B190" s="34" t="s">
        <v>566</v>
      </c>
      <c r="C190" s="19"/>
      <c r="D190" s="19"/>
      <c r="E190" s="5"/>
      <c r="F190" s="5"/>
    </row>
    <row r="191" spans="1:6" ht="16.5" x14ac:dyDescent="0.25">
      <c r="A191" s="273"/>
      <c r="B191" s="18" t="s">
        <v>567</v>
      </c>
      <c r="C191" s="274">
        <f>COUNTA(C188:D190)</f>
        <v>0</v>
      </c>
      <c r="D191" s="275"/>
      <c r="E191" s="201" t="s">
        <v>11</v>
      </c>
      <c r="F191" s="202"/>
    </row>
    <row r="192" spans="1:6" ht="16.5" x14ac:dyDescent="0.25">
      <c r="A192" s="232"/>
      <c r="B192" s="15" t="s">
        <v>10</v>
      </c>
      <c r="C192" s="113">
        <f>COUNTA(C188:C190)</f>
        <v>0</v>
      </c>
      <c r="D192" s="113">
        <f>COUNTA(D188:D190)</f>
        <v>0</v>
      </c>
      <c r="E192" s="219" t="str">
        <f>C193</f>
        <v/>
      </c>
      <c r="F192" s="220"/>
    </row>
    <row r="193" spans="1:6" ht="16.5" x14ac:dyDescent="0.25">
      <c r="A193" s="233"/>
      <c r="B193" s="15" t="s">
        <v>24</v>
      </c>
      <c r="C193" s="269" t="str">
        <f>IFERROR(D192/C191,"")</f>
        <v/>
      </c>
      <c r="D193" s="270"/>
      <c r="E193" s="205"/>
      <c r="F193" s="206"/>
    </row>
    <row r="194" spans="1:6" ht="15.75" x14ac:dyDescent="0.25">
      <c r="A194" s="280" t="s">
        <v>568</v>
      </c>
      <c r="B194" s="281"/>
      <c r="C194" s="281"/>
      <c r="D194" s="281"/>
      <c r="E194" s="281"/>
      <c r="F194" s="282"/>
    </row>
    <row r="195" spans="1:6" ht="16.5" x14ac:dyDescent="0.25">
      <c r="A195" s="139"/>
      <c r="B195" s="140" t="s">
        <v>569</v>
      </c>
      <c r="C195" s="141"/>
      <c r="D195" s="141"/>
      <c r="E195" s="141"/>
      <c r="F195" s="142"/>
    </row>
    <row r="196" spans="1:6" ht="16.5" x14ac:dyDescent="0.25">
      <c r="A196" s="283"/>
      <c r="B196" s="284"/>
      <c r="C196" s="197" t="s">
        <v>34</v>
      </c>
      <c r="D196" s="256"/>
      <c r="E196" s="143"/>
      <c r="F196" s="143"/>
    </row>
    <row r="197" spans="1:6" ht="33" x14ac:dyDescent="0.25">
      <c r="A197" s="271" t="s">
        <v>570</v>
      </c>
      <c r="B197" s="272"/>
      <c r="C197" s="89">
        <v>0</v>
      </c>
      <c r="D197" s="89">
        <v>1</v>
      </c>
      <c r="E197" s="144" t="s">
        <v>447</v>
      </c>
      <c r="F197" s="145" t="s">
        <v>9</v>
      </c>
    </row>
    <row r="198" spans="1:6" ht="33" x14ac:dyDescent="0.25">
      <c r="A198" s="35">
        <v>1</v>
      </c>
      <c r="B198" s="128" t="s">
        <v>571</v>
      </c>
      <c r="C198" s="36"/>
      <c r="D198" s="19"/>
      <c r="E198" s="38"/>
      <c r="F198" s="38"/>
    </row>
    <row r="199" spans="1:6" ht="16.5" x14ac:dyDescent="0.25">
      <c r="A199" s="285"/>
      <c r="B199" s="18" t="s">
        <v>244</v>
      </c>
      <c r="C199" s="288">
        <f>COUNTA(C198:D198)</f>
        <v>0</v>
      </c>
      <c r="D199" s="288"/>
      <c r="E199" s="289" t="s">
        <v>11</v>
      </c>
      <c r="F199" s="290"/>
    </row>
    <row r="200" spans="1:6" ht="16.5" x14ac:dyDescent="0.25">
      <c r="A200" s="286"/>
      <c r="B200" s="18" t="s">
        <v>10</v>
      </c>
      <c r="C200" s="146">
        <f>COUNTA(C198:C198)</f>
        <v>0</v>
      </c>
      <c r="D200" s="146">
        <f>COUNTA(D198:D198)</f>
        <v>0</v>
      </c>
      <c r="E200" s="291" t="str">
        <f>C201</f>
        <v/>
      </c>
      <c r="F200" s="292"/>
    </row>
    <row r="201" spans="1:6" ht="16.5" x14ac:dyDescent="0.25">
      <c r="A201" s="287"/>
      <c r="B201" s="18" t="s">
        <v>24</v>
      </c>
      <c r="C201" s="269" t="str">
        <f>IFERROR(D200/C199,"")</f>
        <v/>
      </c>
      <c r="D201" s="270"/>
      <c r="E201" s="293"/>
      <c r="F201" s="294"/>
    </row>
    <row r="202" spans="1:6" ht="15.75" x14ac:dyDescent="0.25">
      <c r="A202" s="280" t="s">
        <v>572</v>
      </c>
      <c r="B202" s="281"/>
      <c r="C202" s="281"/>
      <c r="D202" s="281"/>
      <c r="E202" s="281"/>
      <c r="F202" s="282"/>
    </row>
    <row r="203" spans="1:6" ht="16.5" x14ac:dyDescent="0.25">
      <c r="A203" s="139"/>
      <c r="B203" s="140" t="s">
        <v>569</v>
      </c>
      <c r="C203" s="141"/>
      <c r="D203" s="141"/>
      <c r="E203" s="141"/>
      <c r="F203" s="142"/>
    </row>
    <row r="204" spans="1:6" ht="16.5" x14ac:dyDescent="0.25">
      <c r="A204" s="283"/>
      <c r="B204" s="284"/>
      <c r="C204" s="197" t="s">
        <v>34</v>
      </c>
      <c r="D204" s="256"/>
      <c r="E204" s="143"/>
      <c r="F204" s="143"/>
    </row>
    <row r="205" spans="1:6" ht="33" x14ac:dyDescent="0.25">
      <c r="A205" s="271" t="s">
        <v>570</v>
      </c>
      <c r="B205" s="272"/>
      <c r="C205" s="89">
        <v>0</v>
      </c>
      <c r="D205" s="89">
        <v>1</v>
      </c>
      <c r="E205" s="144" t="s">
        <v>447</v>
      </c>
      <c r="F205" s="145" t="s">
        <v>9</v>
      </c>
    </row>
    <row r="206" spans="1:6" ht="66" x14ac:dyDescent="0.25">
      <c r="A206" s="35">
        <v>1</v>
      </c>
      <c r="B206" s="130" t="s">
        <v>573</v>
      </c>
      <c r="C206" s="36"/>
      <c r="D206" s="19"/>
      <c r="E206" s="38"/>
      <c r="F206" s="38"/>
    </row>
    <row r="207" spans="1:6" ht="16.5" x14ac:dyDescent="0.25">
      <c r="A207" s="285"/>
      <c r="B207" s="18" t="s">
        <v>244</v>
      </c>
      <c r="C207" s="288">
        <f>COUNTA(C206:D206)</f>
        <v>0</v>
      </c>
      <c r="D207" s="288"/>
      <c r="E207" s="289" t="s">
        <v>11</v>
      </c>
      <c r="F207" s="290"/>
    </row>
    <row r="208" spans="1:6" ht="16.5" x14ac:dyDescent="0.25">
      <c r="A208" s="286"/>
      <c r="B208" s="18" t="s">
        <v>10</v>
      </c>
      <c r="C208" s="146">
        <f>COUNTA(C206:C206)</f>
        <v>0</v>
      </c>
      <c r="D208" s="146">
        <f>COUNTA(D206:D206)</f>
        <v>0</v>
      </c>
      <c r="E208" s="291" t="str">
        <f>C209</f>
        <v/>
      </c>
      <c r="F208" s="292"/>
    </row>
    <row r="209" spans="1:6" ht="16.5" x14ac:dyDescent="0.25">
      <c r="A209" s="287"/>
      <c r="B209" s="18" t="s">
        <v>24</v>
      </c>
      <c r="C209" s="269" t="str">
        <f>IFERROR(D208/C207,"")</f>
        <v/>
      </c>
      <c r="D209" s="270"/>
      <c r="E209" s="293"/>
      <c r="F209" s="294"/>
    </row>
    <row r="210" spans="1:6" ht="15.75" x14ac:dyDescent="0.25">
      <c r="A210" s="280" t="s">
        <v>574</v>
      </c>
      <c r="B210" s="281"/>
      <c r="C210" s="281"/>
      <c r="D210" s="281"/>
      <c r="E210" s="281"/>
      <c r="F210" s="282"/>
    </row>
    <row r="211" spans="1:6" ht="16.5" x14ac:dyDescent="0.25">
      <c r="A211" s="147"/>
      <c r="B211" s="140" t="s">
        <v>575</v>
      </c>
      <c r="C211" s="148"/>
      <c r="D211" s="148"/>
      <c r="E211" s="148"/>
      <c r="F211" s="149"/>
    </row>
    <row r="212" spans="1:6" ht="16.5" x14ac:dyDescent="0.25">
      <c r="A212" s="283"/>
      <c r="B212" s="284"/>
      <c r="C212" s="197" t="s">
        <v>34</v>
      </c>
      <c r="D212" s="256"/>
      <c r="E212" s="143"/>
      <c r="F212" s="143"/>
    </row>
    <row r="213" spans="1:6" ht="33" x14ac:dyDescent="0.25">
      <c r="A213" s="271" t="s">
        <v>576</v>
      </c>
      <c r="B213" s="295"/>
      <c r="C213" s="89">
        <v>0</v>
      </c>
      <c r="D213" s="89">
        <v>1</v>
      </c>
      <c r="E213" s="144" t="s">
        <v>447</v>
      </c>
      <c r="F213" s="145" t="s">
        <v>9</v>
      </c>
    </row>
    <row r="214" spans="1:6" ht="66" x14ac:dyDescent="0.25">
      <c r="A214" s="35">
        <v>1</v>
      </c>
      <c r="B214" s="130" t="s">
        <v>577</v>
      </c>
      <c r="C214" s="36"/>
      <c r="D214" s="19"/>
      <c r="E214" s="38"/>
      <c r="F214" s="38"/>
    </row>
    <row r="215" spans="1:6" ht="16.5" x14ac:dyDescent="0.25">
      <c r="A215" s="285"/>
      <c r="B215" s="18" t="s">
        <v>244</v>
      </c>
      <c r="C215" s="288">
        <f>COUNTA(C214:D214)</f>
        <v>0</v>
      </c>
      <c r="D215" s="288"/>
      <c r="E215" s="289" t="s">
        <v>11</v>
      </c>
      <c r="F215" s="290"/>
    </row>
    <row r="216" spans="1:6" ht="16.5" x14ac:dyDescent="0.25">
      <c r="A216" s="286"/>
      <c r="B216" s="18" t="s">
        <v>10</v>
      </c>
      <c r="C216" s="146">
        <f>COUNTA(C214:C214)</f>
        <v>0</v>
      </c>
      <c r="D216" s="146">
        <f>COUNTA(D214:D214)</f>
        <v>0</v>
      </c>
      <c r="E216" s="291" t="str">
        <f>C217</f>
        <v/>
      </c>
      <c r="F216" s="292"/>
    </row>
    <row r="217" spans="1:6" ht="16.5" x14ac:dyDescent="0.25">
      <c r="A217" s="287"/>
      <c r="B217" s="18" t="s">
        <v>24</v>
      </c>
      <c r="C217" s="269" t="str">
        <f>IFERROR(D216/C215,"")</f>
        <v/>
      </c>
      <c r="D217" s="270"/>
      <c r="E217" s="293"/>
      <c r="F217" s="294"/>
    </row>
    <row r="218" spans="1:6" ht="15.75" x14ac:dyDescent="0.25">
      <c r="A218" s="280" t="s">
        <v>578</v>
      </c>
      <c r="B218" s="281"/>
      <c r="C218" s="281"/>
      <c r="D218" s="281"/>
      <c r="E218" s="281"/>
      <c r="F218" s="282"/>
    </row>
    <row r="219" spans="1:6" ht="16.5" x14ac:dyDescent="0.25">
      <c r="A219" s="147"/>
      <c r="B219" s="140" t="s">
        <v>579</v>
      </c>
      <c r="C219" s="148"/>
      <c r="D219" s="148"/>
      <c r="E219" s="148"/>
      <c r="F219" s="149"/>
    </row>
    <row r="220" spans="1:6" ht="16.5" x14ac:dyDescent="0.25">
      <c r="A220" s="283"/>
      <c r="B220" s="284"/>
      <c r="C220" s="197" t="s">
        <v>34</v>
      </c>
      <c r="D220" s="256"/>
      <c r="E220" s="143"/>
      <c r="F220" s="143"/>
    </row>
    <row r="221" spans="1:6" ht="33" x14ac:dyDescent="0.25">
      <c r="A221" s="271" t="s">
        <v>580</v>
      </c>
      <c r="B221" s="272"/>
      <c r="C221" s="89">
        <v>0</v>
      </c>
      <c r="D221" s="89">
        <v>1</v>
      </c>
      <c r="E221" s="144" t="s">
        <v>447</v>
      </c>
      <c r="F221" s="145" t="s">
        <v>9</v>
      </c>
    </row>
    <row r="222" spans="1:6" ht="214.5" x14ac:dyDescent="0.25">
      <c r="A222" s="77">
        <v>1</v>
      </c>
      <c r="B222" s="122" t="s">
        <v>581</v>
      </c>
      <c r="C222" s="150"/>
      <c r="D222" s="119"/>
      <c r="E222" s="151"/>
      <c r="F222" s="37"/>
    </row>
    <row r="223" spans="1:6" ht="16.5" x14ac:dyDescent="0.25">
      <c r="A223" s="285"/>
      <c r="B223" s="18" t="s">
        <v>244</v>
      </c>
      <c r="C223" s="288">
        <f>COUNTA(C222:D222)</f>
        <v>0</v>
      </c>
      <c r="D223" s="288"/>
      <c r="E223" s="289" t="s">
        <v>11</v>
      </c>
      <c r="F223" s="290"/>
    </row>
    <row r="224" spans="1:6" ht="16.5" x14ac:dyDescent="0.25">
      <c r="A224" s="286"/>
      <c r="B224" s="18" t="s">
        <v>10</v>
      </c>
      <c r="C224" s="146">
        <f>COUNTA(C222:C222)</f>
        <v>0</v>
      </c>
      <c r="D224" s="146">
        <f>COUNTA(D222:D222)</f>
        <v>0</v>
      </c>
      <c r="E224" s="291" t="str">
        <f>C225</f>
        <v/>
      </c>
      <c r="F224" s="292"/>
    </row>
    <row r="225" spans="1:6" ht="16.5" x14ac:dyDescent="0.25">
      <c r="A225" s="287"/>
      <c r="B225" s="18" t="s">
        <v>24</v>
      </c>
      <c r="C225" s="269" t="str">
        <f>IFERROR(D224/C223,"")</f>
        <v/>
      </c>
      <c r="D225" s="270"/>
      <c r="E225" s="293"/>
      <c r="F225" s="294"/>
    </row>
    <row r="226" spans="1:6" ht="15.75" x14ac:dyDescent="0.25">
      <c r="A226" s="280" t="s">
        <v>582</v>
      </c>
      <c r="B226" s="281"/>
      <c r="C226" s="281"/>
      <c r="D226" s="281"/>
      <c r="E226" s="281"/>
      <c r="F226" s="282"/>
    </row>
    <row r="227" spans="1:6" ht="16.5" x14ac:dyDescent="0.25">
      <c r="A227" s="147"/>
      <c r="B227" s="140" t="s">
        <v>583</v>
      </c>
      <c r="C227" s="148"/>
      <c r="D227" s="148"/>
      <c r="E227" s="148"/>
      <c r="F227" s="149"/>
    </row>
    <row r="228" spans="1:6" ht="16.5" x14ac:dyDescent="0.25">
      <c r="A228" s="283"/>
      <c r="B228" s="284"/>
      <c r="C228" s="197" t="s">
        <v>34</v>
      </c>
      <c r="D228" s="256"/>
      <c r="E228" s="143"/>
      <c r="F228" s="143"/>
    </row>
    <row r="229" spans="1:6" ht="38.25" customHeight="1" x14ac:dyDescent="0.25">
      <c r="A229" s="271" t="s">
        <v>584</v>
      </c>
      <c r="B229" s="272"/>
      <c r="C229" s="89">
        <v>0</v>
      </c>
      <c r="D229" s="89">
        <v>1</v>
      </c>
      <c r="E229" s="144" t="s">
        <v>447</v>
      </c>
      <c r="F229" s="145" t="s">
        <v>9</v>
      </c>
    </row>
    <row r="230" spans="1:6" ht="16.5" customHeight="1" x14ac:dyDescent="0.25">
      <c r="A230" s="152">
        <v>1</v>
      </c>
      <c r="B230" s="211" t="s">
        <v>585</v>
      </c>
      <c r="C230" s="296"/>
      <c r="D230" s="213"/>
      <c r="E230" s="298"/>
      <c r="F230" s="300"/>
    </row>
    <row r="231" spans="1:6" ht="258" customHeight="1" x14ac:dyDescent="0.25">
      <c r="A231" s="153"/>
      <c r="B231" s="212"/>
      <c r="C231" s="297"/>
      <c r="D231" s="214"/>
      <c r="E231" s="299"/>
      <c r="F231" s="300"/>
    </row>
    <row r="232" spans="1:6" ht="247.5" x14ac:dyDescent="0.25">
      <c r="A232" s="35">
        <v>2</v>
      </c>
      <c r="B232" s="122" t="s">
        <v>586</v>
      </c>
      <c r="C232" s="150"/>
      <c r="D232" s="119"/>
      <c r="E232" s="151"/>
      <c r="F232" s="37"/>
    </row>
    <row r="233" spans="1:6" ht="16.5" x14ac:dyDescent="0.25">
      <c r="A233" s="285"/>
      <c r="B233" s="18" t="s">
        <v>244</v>
      </c>
      <c r="C233" s="288">
        <f>COUNTA(C230:D232)</f>
        <v>0</v>
      </c>
      <c r="D233" s="288"/>
      <c r="E233" s="289" t="s">
        <v>11</v>
      </c>
      <c r="F233" s="290"/>
    </row>
    <row r="234" spans="1:6" ht="16.5" x14ac:dyDescent="0.25">
      <c r="A234" s="286"/>
      <c r="B234" s="18" t="s">
        <v>10</v>
      </c>
      <c r="C234" s="146">
        <f>COUNTA(C230:C232)</f>
        <v>0</v>
      </c>
      <c r="D234" s="146">
        <f>COUNTA(D230:D232)</f>
        <v>0</v>
      </c>
      <c r="E234" s="291" t="str">
        <f>C235</f>
        <v/>
      </c>
      <c r="F234" s="292"/>
    </row>
    <row r="235" spans="1:6" ht="16.5" x14ac:dyDescent="0.25">
      <c r="A235" s="287"/>
      <c r="B235" s="18" t="s">
        <v>24</v>
      </c>
      <c r="C235" s="269" t="str">
        <f>IFERROR(C233/D234,"")</f>
        <v/>
      </c>
      <c r="D235" s="270"/>
      <c r="E235" s="293"/>
      <c r="F235" s="294"/>
    </row>
    <row r="236" spans="1:6" ht="15.75" x14ac:dyDescent="0.25">
      <c r="A236" s="280" t="s">
        <v>587</v>
      </c>
      <c r="B236" s="281"/>
      <c r="C236" s="281"/>
      <c r="D236" s="281"/>
      <c r="E236" s="281"/>
      <c r="F236" s="282"/>
    </row>
    <row r="237" spans="1:6" ht="16.5" x14ac:dyDescent="0.25">
      <c r="A237" s="139"/>
      <c r="B237" s="140" t="s">
        <v>588</v>
      </c>
      <c r="C237" s="141"/>
      <c r="D237" s="141"/>
      <c r="E237" s="141"/>
      <c r="F237" s="142"/>
    </row>
    <row r="238" spans="1:6" ht="16.5" x14ac:dyDescent="0.25">
      <c r="A238" s="283"/>
      <c r="B238" s="284"/>
      <c r="C238" s="197" t="s">
        <v>34</v>
      </c>
      <c r="D238" s="256"/>
      <c r="E238" s="143"/>
      <c r="F238" s="143"/>
    </row>
    <row r="239" spans="1:6" ht="81.75" customHeight="1" x14ac:dyDescent="0.25">
      <c r="A239" s="301" t="s">
        <v>589</v>
      </c>
      <c r="B239" s="295"/>
      <c r="C239" s="89">
        <v>0</v>
      </c>
      <c r="D239" s="89">
        <v>1</v>
      </c>
      <c r="E239" s="144" t="s">
        <v>447</v>
      </c>
      <c r="F239" s="145" t="s">
        <v>9</v>
      </c>
    </row>
    <row r="240" spans="1:6" ht="62.25" customHeight="1" x14ac:dyDescent="0.25">
      <c r="A240" s="36">
        <v>1</v>
      </c>
      <c r="B240" s="130" t="s">
        <v>590</v>
      </c>
      <c r="C240" s="36"/>
      <c r="D240" s="19"/>
      <c r="E240" s="38"/>
      <c r="F240" s="38"/>
    </row>
    <row r="241" spans="1:6" ht="264" x14ac:dyDescent="0.25">
      <c r="A241" s="150">
        <v>2</v>
      </c>
      <c r="B241" s="122" t="s">
        <v>591</v>
      </c>
      <c r="C241" s="150"/>
      <c r="D241" s="119"/>
      <c r="E241" s="123"/>
      <c r="F241" s="123"/>
    </row>
    <row r="242" spans="1:6" ht="60.75" customHeight="1" x14ac:dyDescent="0.25">
      <c r="A242" s="36">
        <v>3</v>
      </c>
      <c r="B242" s="130" t="s">
        <v>592</v>
      </c>
      <c r="C242" s="36"/>
      <c r="D242" s="19"/>
      <c r="E242" s="154"/>
      <c r="F242" s="38"/>
    </row>
    <row r="243" spans="1:6" ht="126" customHeight="1" x14ac:dyDescent="0.25">
      <c r="A243" s="35">
        <v>4</v>
      </c>
      <c r="B243" s="130" t="s">
        <v>593</v>
      </c>
      <c r="C243" s="36"/>
      <c r="D243" s="19"/>
      <c r="E243" s="154"/>
      <c r="F243" s="38"/>
    </row>
    <row r="244" spans="1:6" ht="75.75" customHeight="1" x14ac:dyDescent="0.25">
      <c r="A244" s="35">
        <v>5</v>
      </c>
      <c r="B244" s="130" t="s">
        <v>594</v>
      </c>
      <c r="C244" s="36"/>
      <c r="D244" s="19"/>
      <c r="E244" s="154"/>
      <c r="F244" s="38"/>
    </row>
    <row r="245" spans="1:6" ht="16.5" x14ac:dyDescent="0.25">
      <c r="A245" s="285"/>
      <c r="B245" s="18" t="s">
        <v>244</v>
      </c>
      <c r="C245" s="288">
        <f>COUNTA(C240:D244)</f>
        <v>0</v>
      </c>
      <c r="D245" s="288"/>
      <c r="E245" s="289" t="s">
        <v>11</v>
      </c>
      <c r="F245" s="290"/>
    </row>
    <row r="246" spans="1:6" ht="16.5" x14ac:dyDescent="0.25">
      <c r="A246" s="286"/>
      <c r="B246" s="18" t="s">
        <v>10</v>
      </c>
      <c r="C246" s="146">
        <f>COUNTA(C240:C244)</f>
        <v>0</v>
      </c>
      <c r="D246" s="146">
        <f>COUNTA(D240:D244)</f>
        <v>0</v>
      </c>
      <c r="E246" s="291" t="str">
        <f>C247</f>
        <v/>
      </c>
      <c r="F246" s="292"/>
    </row>
    <row r="247" spans="1:6" ht="16.5" x14ac:dyDescent="0.25">
      <c r="A247" s="287"/>
      <c r="B247" s="18" t="s">
        <v>24</v>
      </c>
      <c r="C247" s="269" t="str">
        <f>IFERROR(D246/C245,"")</f>
        <v/>
      </c>
      <c r="D247" s="270"/>
      <c r="E247" s="293"/>
      <c r="F247" s="294"/>
    </row>
    <row r="248" spans="1:6" ht="15.75" x14ac:dyDescent="0.25">
      <c r="A248" s="280" t="s">
        <v>595</v>
      </c>
      <c r="B248" s="281"/>
      <c r="C248" s="281"/>
      <c r="D248" s="281"/>
      <c r="E248" s="281"/>
      <c r="F248" s="282"/>
    </row>
    <row r="249" spans="1:6" ht="16.5" x14ac:dyDescent="0.25">
      <c r="A249" s="139"/>
      <c r="B249" s="140" t="s">
        <v>596</v>
      </c>
      <c r="C249" s="141"/>
      <c r="D249" s="141"/>
      <c r="E249" s="141"/>
      <c r="F249" s="142"/>
    </row>
    <row r="250" spans="1:6" ht="16.5" x14ac:dyDescent="0.25">
      <c r="A250" s="283"/>
      <c r="B250" s="284"/>
      <c r="C250" s="197" t="s">
        <v>34</v>
      </c>
      <c r="D250" s="256"/>
      <c r="E250" s="143"/>
      <c r="F250" s="143"/>
    </row>
    <row r="251" spans="1:6" ht="16.5" x14ac:dyDescent="0.25">
      <c r="A251" s="271" t="s">
        <v>597</v>
      </c>
      <c r="B251" s="272"/>
      <c r="C251" s="89">
        <v>0</v>
      </c>
      <c r="D251" s="89">
        <v>1</v>
      </c>
      <c r="E251" s="144"/>
      <c r="F251" s="145"/>
    </row>
    <row r="252" spans="1:6" ht="16.5" x14ac:dyDescent="0.25">
      <c r="A252" s="36">
        <v>1</v>
      </c>
      <c r="B252" s="130" t="s">
        <v>598</v>
      </c>
      <c r="C252" s="36"/>
      <c r="D252" s="19"/>
      <c r="E252" s="38"/>
      <c r="F252" s="38"/>
    </row>
    <row r="253" spans="1:6" ht="16.5" x14ac:dyDescent="0.25">
      <c r="A253" s="150">
        <v>2</v>
      </c>
      <c r="B253" s="155" t="s">
        <v>599</v>
      </c>
      <c r="C253" s="150"/>
      <c r="D253" s="119"/>
      <c r="E253" s="123"/>
      <c r="F253" s="123"/>
    </row>
    <row r="254" spans="1:6" ht="16.5" x14ac:dyDescent="0.25">
      <c r="A254" s="285"/>
      <c r="B254" s="18" t="s">
        <v>244</v>
      </c>
      <c r="C254" s="302">
        <f>COUNTA(C252:D253)</f>
        <v>0</v>
      </c>
      <c r="D254" s="303"/>
      <c r="E254" s="289" t="s">
        <v>11</v>
      </c>
      <c r="F254" s="290"/>
    </row>
    <row r="255" spans="1:6" ht="16.5" x14ac:dyDescent="0.25">
      <c r="A255" s="286"/>
      <c r="B255" s="18" t="s">
        <v>10</v>
      </c>
      <c r="C255" s="146">
        <f>COUNTA(C252:C253)</f>
        <v>0</v>
      </c>
      <c r="D255" s="146">
        <f>COUNTA(D252:D253)</f>
        <v>0</v>
      </c>
      <c r="E255" s="291" t="str">
        <f>C256</f>
        <v/>
      </c>
      <c r="F255" s="292"/>
    </row>
    <row r="256" spans="1:6" ht="16.5" x14ac:dyDescent="0.25">
      <c r="A256" s="287"/>
      <c r="B256" s="18" t="s">
        <v>24</v>
      </c>
      <c r="C256" s="269" t="str">
        <f>IFERROR(D255/C254,"")</f>
        <v/>
      </c>
      <c r="D256" s="270"/>
      <c r="E256" s="293"/>
      <c r="F256" s="294"/>
    </row>
  </sheetData>
  <mergeCells count="287">
    <mergeCell ref="A248:F248"/>
    <mergeCell ref="A250:B250"/>
    <mergeCell ref="C250:D250"/>
    <mergeCell ref="A251:B251"/>
    <mergeCell ref="A254:A256"/>
    <mergeCell ref="C254:D254"/>
    <mergeCell ref="E254:F254"/>
    <mergeCell ref="E255:F256"/>
    <mergeCell ref="C256:D256"/>
    <mergeCell ref="A238:B238"/>
    <mergeCell ref="C238:D238"/>
    <mergeCell ref="A239:B239"/>
    <mergeCell ref="A245:A247"/>
    <mergeCell ref="C245:D245"/>
    <mergeCell ref="E245:F245"/>
    <mergeCell ref="E246:F247"/>
    <mergeCell ref="C247:D247"/>
    <mergeCell ref="A233:A235"/>
    <mergeCell ref="C233:D233"/>
    <mergeCell ref="E233:F233"/>
    <mergeCell ref="E234:F235"/>
    <mergeCell ref="C235:D235"/>
    <mergeCell ref="A236:F236"/>
    <mergeCell ref="A226:F226"/>
    <mergeCell ref="A228:B228"/>
    <mergeCell ref="C228:D228"/>
    <mergeCell ref="A229:B229"/>
    <mergeCell ref="B230:B231"/>
    <mergeCell ref="C230:C231"/>
    <mergeCell ref="D230:D231"/>
    <mergeCell ref="E230:E231"/>
    <mergeCell ref="F230:F231"/>
    <mergeCell ref="A218:F218"/>
    <mergeCell ref="A220:B220"/>
    <mergeCell ref="C220:D220"/>
    <mergeCell ref="A221:B221"/>
    <mergeCell ref="A223:A225"/>
    <mergeCell ref="C223:D223"/>
    <mergeCell ref="E223:F223"/>
    <mergeCell ref="E224:F225"/>
    <mergeCell ref="C225:D225"/>
    <mergeCell ref="A210:F210"/>
    <mergeCell ref="A212:B212"/>
    <mergeCell ref="C212:D212"/>
    <mergeCell ref="A213:B213"/>
    <mergeCell ref="A215:A217"/>
    <mergeCell ref="C215:D215"/>
    <mergeCell ref="E215:F215"/>
    <mergeCell ref="E216:F217"/>
    <mergeCell ref="C217:D217"/>
    <mergeCell ref="A202:F202"/>
    <mergeCell ref="A204:B204"/>
    <mergeCell ref="C204:D204"/>
    <mergeCell ref="A205:B205"/>
    <mergeCell ref="A207:A209"/>
    <mergeCell ref="C207:D207"/>
    <mergeCell ref="E207:F207"/>
    <mergeCell ref="E208:F209"/>
    <mergeCell ref="C209:D209"/>
    <mergeCell ref="A194:F194"/>
    <mergeCell ref="A196:B196"/>
    <mergeCell ref="C196:D196"/>
    <mergeCell ref="A197:B197"/>
    <mergeCell ref="A199:A201"/>
    <mergeCell ref="C199:D199"/>
    <mergeCell ref="E199:F199"/>
    <mergeCell ref="E200:F201"/>
    <mergeCell ref="C201:D201"/>
    <mergeCell ref="A184:F184"/>
    <mergeCell ref="A185:F185"/>
    <mergeCell ref="A186:B186"/>
    <mergeCell ref="C186:D186"/>
    <mergeCell ref="A187:B187"/>
    <mergeCell ref="A191:A193"/>
    <mergeCell ref="C191:D191"/>
    <mergeCell ref="E191:F191"/>
    <mergeCell ref="E192:F193"/>
    <mergeCell ref="C193:D193"/>
    <mergeCell ref="A177:B177"/>
    <mergeCell ref="C177:D177"/>
    <mergeCell ref="A178:B178"/>
    <mergeCell ref="A181:A183"/>
    <mergeCell ref="C181:D181"/>
    <mergeCell ref="E181:F181"/>
    <mergeCell ref="E182:F183"/>
    <mergeCell ref="C183:D183"/>
    <mergeCell ref="A169:F169"/>
    <mergeCell ref="A170:B170"/>
    <mergeCell ref="C170:D170"/>
    <mergeCell ref="A171:B171"/>
    <mergeCell ref="A174:A176"/>
    <mergeCell ref="C174:D174"/>
    <mergeCell ref="E174:F174"/>
    <mergeCell ref="E175:F176"/>
    <mergeCell ref="C176:D176"/>
    <mergeCell ref="A162:B162"/>
    <mergeCell ref="C162:D162"/>
    <mergeCell ref="A163:B163"/>
    <mergeCell ref="A166:A168"/>
    <mergeCell ref="C166:D166"/>
    <mergeCell ref="E166:F166"/>
    <mergeCell ref="E167:F168"/>
    <mergeCell ref="C168:D168"/>
    <mergeCell ref="A150:F150"/>
    <mergeCell ref="A151:F151"/>
    <mergeCell ref="A152:B152"/>
    <mergeCell ref="C152:D152"/>
    <mergeCell ref="A153:B153"/>
    <mergeCell ref="A159:A161"/>
    <mergeCell ref="C159:D159"/>
    <mergeCell ref="E159:F159"/>
    <mergeCell ref="E160:F161"/>
    <mergeCell ref="C161:D161"/>
    <mergeCell ref="A141:B141"/>
    <mergeCell ref="C141:D141"/>
    <mergeCell ref="A142:B142"/>
    <mergeCell ref="A147:A149"/>
    <mergeCell ref="C147:D147"/>
    <mergeCell ref="E147:F147"/>
    <mergeCell ref="E148:F149"/>
    <mergeCell ref="C149:D149"/>
    <mergeCell ref="A134:B134"/>
    <mergeCell ref="A138:A140"/>
    <mergeCell ref="C138:D138"/>
    <mergeCell ref="E138:F138"/>
    <mergeCell ref="E139:F140"/>
    <mergeCell ref="C140:D140"/>
    <mergeCell ref="A131:B131"/>
    <mergeCell ref="E131:F132"/>
    <mergeCell ref="A132:B132"/>
    <mergeCell ref="C132:D132"/>
    <mergeCell ref="A133:B133"/>
    <mergeCell ref="C133:D133"/>
    <mergeCell ref="A125:F125"/>
    <mergeCell ref="A126:F126"/>
    <mergeCell ref="A127:B127"/>
    <mergeCell ref="C127:D127"/>
    <mergeCell ref="A128:B129"/>
    <mergeCell ref="A130:B130"/>
    <mergeCell ref="C130:D130"/>
    <mergeCell ref="E130:F130"/>
    <mergeCell ref="A122:B122"/>
    <mergeCell ref="C122:D122"/>
    <mergeCell ref="E122:F122"/>
    <mergeCell ref="A123:B123"/>
    <mergeCell ref="E123:F124"/>
    <mergeCell ref="A124:B124"/>
    <mergeCell ref="C124:D124"/>
    <mergeCell ref="A116:F116"/>
    <mergeCell ref="A117:F117"/>
    <mergeCell ref="A118:F118"/>
    <mergeCell ref="A119:B119"/>
    <mergeCell ref="C119:D119"/>
    <mergeCell ref="A120:B121"/>
    <mergeCell ref="A109:B109"/>
    <mergeCell ref="C109:D109"/>
    <mergeCell ref="A110:B110"/>
    <mergeCell ref="A113:A115"/>
    <mergeCell ref="C113:D113"/>
    <mergeCell ref="E113:F113"/>
    <mergeCell ref="E114:F115"/>
    <mergeCell ref="C115:D115"/>
    <mergeCell ref="A94:F94"/>
    <mergeCell ref="A95:F95"/>
    <mergeCell ref="A96:B96"/>
    <mergeCell ref="C96:D96"/>
    <mergeCell ref="A97:B97"/>
    <mergeCell ref="A106:A108"/>
    <mergeCell ref="C106:D106"/>
    <mergeCell ref="E106:F106"/>
    <mergeCell ref="E107:F108"/>
    <mergeCell ref="C108:D108"/>
    <mergeCell ref="A88:B88"/>
    <mergeCell ref="A91:A93"/>
    <mergeCell ref="C91:D91"/>
    <mergeCell ref="E91:F91"/>
    <mergeCell ref="E92:F93"/>
    <mergeCell ref="C93:D93"/>
    <mergeCell ref="A85:B85"/>
    <mergeCell ref="E85:F86"/>
    <mergeCell ref="A86:B86"/>
    <mergeCell ref="C86:D86"/>
    <mergeCell ref="A87:B87"/>
    <mergeCell ref="C87:D87"/>
    <mergeCell ref="A81:B81"/>
    <mergeCell ref="C81:D81"/>
    <mergeCell ref="A82:B83"/>
    <mergeCell ref="A84:B84"/>
    <mergeCell ref="C84:D84"/>
    <mergeCell ref="E84:F84"/>
    <mergeCell ref="A73:F73"/>
    <mergeCell ref="A74:B74"/>
    <mergeCell ref="C74:D74"/>
    <mergeCell ref="A75:B75"/>
    <mergeCell ref="A78:A80"/>
    <mergeCell ref="C78:D78"/>
    <mergeCell ref="E78:F78"/>
    <mergeCell ref="E79:F80"/>
    <mergeCell ref="C80:D80"/>
    <mergeCell ref="A64:F64"/>
    <mergeCell ref="A65:F65"/>
    <mergeCell ref="A66:B66"/>
    <mergeCell ref="C66:D66"/>
    <mergeCell ref="A67:B67"/>
    <mergeCell ref="A70:A72"/>
    <mergeCell ref="C70:D70"/>
    <mergeCell ref="E70:F70"/>
    <mergeCell ref="E71:F72"/>
    <mergeCell ref="C72:D72"/>
    <mergeCell ref="A52:F52"/>
    <mergeCell ref="A53:F53"/>
    <mergeCell ref="A54:B54"/>
    <mergeCell ref="C54:D54"/>
    <mergeCell ref="A55:B55"/>
    <mergeCell ref="A61:A63"/>
    <mergeCell ref="C61:D61"/>
    <mergeCell ref="E61:F61"/>
    <mergeCell ref="E62:F63"/>
    <mergeCell ref="C63:D63"/>
    <mergeCell ref="A46:B46"/>
    <mergeCell ref="A49:B49"/>
    <mergeCell ref="C49:D49"/>
    <mergeCell ref="E49:F49"/>
    <mergeCell ref="A50:B50"/>
    <mergeCell ref="E50:F51"/>
    <mergeCell ref="A51:B51"/>
    <mergeCell ref="C51:D51"/>
    <mergeCell ref="A43:B43"/>
    <mergeCell ref="E43:F44"/>
    <mergeCell ref="A44:B44"/>
    <mergeCell ref="C44:D44"/>
    <mergeCell ref="A45:B45"/>
    <mergeCell ref="C45:D45"/>
    <mergeCell ref="A38:B38"/>
    <mergeCell ref="C38:D38"/>
    <mergeCell ref="A39:B39"/>
    <mergeCell ref="A42:B42"/>
    <mergeCell ref="C42:D42"/>
    <mergeCell ref="E42:F42"/>
    <mergeCell ref="A35:B35"/>
    <mergeCell ref="C35:D35"/>
    <mergeCell ref="E35:F35"/>
    <mergeCell ref="A36:B36"/>
    <mergeCell ref="E36:F37"/>
    <mergeCell ref="A37:B37"/>
    <mergeCell ref="C37:D37"/>
    <mergeCell ref="A26:F26"/>
    <mergeCell ref="A27:B27"/>
    <mergeCell ref="C27:D27"/>
    <mergeCell ref="A28:B28"/>
    <mergeCell ref="A33:A34"/>
    <mergeCell ref="B33:B34"/>
    <mergeCell ref="C33:C34"/>
    <mergeCell ref="D33:D34"/>
    <mergeCell ref="E33:E34"/>
    <mergeCell ref="F33:F34"/>
    <mergeCell ref="E22:F22"/>
    <mergeCell ref="A23:B23"/>
    <mergeCell ref="E23:F24"/>
    <mergeCell ref="A24:B24"/>
    <mergeCell ref="C24:D24"/>
    <mergeCell ref="A25:F25"/>
    <mergeCell ref="A19:B19"/>
    <mergeCell ref="C19:D19"/>
    <mergeCell ref="A20:A21"/>
    <mergeCell ref="B20:B21"/>
    <mergeCell ref="A22:B22"/>
    <mergeCell ref="C22:D22"/>
    <mergeCell ref="A17:B17"/>
    <mergeCell ref="E17:F18"/>
    <mergeCell ref="A18:B18"/>
    <mergeCell ref="C18:D18"/>
    <mergeCell ref="A13:A14"/>
    <mergeCell ref="B13:B14"/>
    <mergeCell ref="C13:C14"/>
    <mergeCell ref="D13:D14"/>
    <mergeCell ref="E13:E14"/>
    <mergeCell ref="F13:F14"/>
    <mergeCell ref="A1:B3"/>
    <mergeCell ref="A5:F5"/>
    <mergeCell ref="A6:F6"/>
    <mergeCell ref="A7:B7"/>
    <mergeCell ref="C7:D7"/>
    <mergeCell ref="A8:B8"/>
    <mergeCell ref="A16:B16"/>
    <mergeCell ref="C16:D16"/>
    <mergeCell ref="E16:F16"/>
  </mergeCells>
  <conditionalFormatting sqref="O2">
    <cfRule type="duplicateValues" dxfId="23" priority="4"/>
  </conditionalFormatting>
  <conditionalFormatting sqref="O12:O14">
    <cfRule type="duplicateValues" dxfId="22" priority="6"/>
  </conditionalFormatting>
  <conditionalFormatting sqref="O15:O17 O3:O11 O19:O25">
    <cfRule type="duplicateValues" dxfId="21" priority="5"/>
  </conditionalFormatting>
  <conditionalFormatting sqref="O18">
    <cfRule type="duplicateValues" dxfId="20" priority="3"/>
  </conditionalFormatting>
  <conditionalFormatting sqref="O30">
    <cfRule type="duplicateValues" dxfId="19" priority="2"/>
  </conditionalFormatting>
  <conditionalFormatting sqref="O38:O44">
    <cfRule type="duplicateValues" dxfId="18" priority="1"/>
  </conditionalFormatting>
  <dataValidations count="1">
    <dataValidation type="list" allowBlank="1" showInputMessage="1" showErrorMessage="1" sqref="F1" xr:uid="{884246ED-17F4-4094-A6F2-17F541D9E95A}">
      <formula1>$O$3:$O$34</formula1>
    </dataValidation>
  </dataValidations>
  <printOptions horizontalCentered="1"/>
  <pageMargins left="0.2" right="0.2" top="1.1499999999999999" bottom="0.5" header="0.3" footer="0.3"/>
  <pageSetup scale="32" orientation="portrait" r:id="rId1"/>
  <headerFooter>
    <oddHeader>&amp;L&amp;G&amp;C&amp;"+,Bold"&amp;22Utilization Management 
Delegation Oversight Audit Tool
2025 NCQA Standards&amp;R&amp;"Times New Roman,Regular"&amp;10Attachment 25 - QI UM CM DOA Audit Tool</oddHeader>
  </headerFooter>
  <rowBreaks count="4" manualBreakCount="4">
    <brk id="44" max="6" man="1"/>
    <brk id="108" max="6" man="1"/>
    <brk id="183" max="6" man="1"/>
    <brk id="235" max="6" man="1"/>
  </row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2820-CDB9-4181-8FB0-D7595DFEABF8}">
  <dimension ref="A1:G136"/>
  <sheetViews>
    <sheetView showGridLines="0" showRuler="0" view="pageBreakPreview" zoomScaleNormal="100" zoomScaleSheetLayoutView="100" zoomScalePageLayoutView="90" workbookViewId="0">
      <selection activeCell="B84" sqref="B84"/>
    </sheetView>
  </sheetViews>
  <sheetFormatPr defaultColWidth="9.140625" defaultRowHeight="14.25" x14ac:dyDescent="0.25"/>
  <cols>
    <col min="1" max="1" width="3.42578125" style="85" customWidth="1"/>
    <col min="2" max="2" width="102.28515625" style="85" customWidth="1"/>
    <col min="3" max="3" width="5.42578125" style="85" customWidth="1"/>
    <col min="4" max="4" width="5.7109375" style="85" customWidth="1"/>
    <col min="5" max="5" width="5.28515625" style="86" bestFit="1" customWidth="1"/>
    <col min="6" max="6" width="44.7109375" style="85" customWidth="1"/>
    <col min="7" max="7" width="45.42578125" style="85" customWidth="1"/>
    <col min="8" max="16384" width="9.140625" style="86"/>
  </cols>
  <sheetData>
    <row r="1" spans="1:7" ht="18" customHeight="1" x14ac:dyDescent="0.25">
      <c r="A1" s="343" t="s">
        <v>347</v>
      </c>
      <c r="B1" s="344"/>
      <c r="C1" s="344"/>
      <c r="D1" s="345"/>
      <c r="F1" s="93" t="s">
        <v>14</v>
      </c>
      <c r="G1" s="111"/>
    </row>
    <row r="2" spans="1:7" ht="18" customHeight="1" x14ac:dyDescent="0.25">
      <c r="A2" s="346"/>
      <c r="B2" s="347"/>
      <c r="C2" s="347"/>
      <c r="D2" s="348"/>
      <c r="F2" s="94" t="s">
        <v>15</v>
      </c>
      <c r="G2" s="87"/>
    </row>
    <row r="3" spans="1:7" ht="18.75" customHeight="1" thickBot="1" x14ac:dyDescent="0.3">
      <c r="A3" s="346"/>
      <c r="B3" s="347"/>
      <c r="C3" s="347"/>
      <c r="D3" s="348"/>
      <c r="F3" s="95" t="s">
        <v>348</v>
      </c>
      <c r="G3" s="114" t="str">
        <f>IFERROR(SUM(D11,D22,D38,D51,D58,D66,D77,D86,D93,D101,D109,D117)/SUM(C10,C21,C37,C50,C57,C65,C76,C85,C92,C100,C108,C116)," ")</f>
        <v xml:space="preserve"> </v>
      </c>
    </row>
    <row r="4" spans="1:7" ht="18.75" customHeight="1" x14ac:dyDescent="0.25">
      <c r="A4" s="349"/>
      <c r="B4" s="350"/>
      <c r="C4" s="350"/>
      <c r="D4" s="351"/>
      <c r="F4" s="96"/>
      <c r="G4" s="97"/>
    </row>
    <row r="5" spans="1:7" x14ac:dyDescent="0.25">
      <c r="F5" s="86"/>
      <c r="G5" s="88"/>
    </row>
    <row r="6" spans="1:7" ht="16.5" x14ac:dyDescent="0.25">
      <c r="A6" s="339" t="s">
        <v>438</v>
      </c>
      <c r="B6" s="340"/>
      <c r="C6" s="340"/>
      <c r="D6" s="340"/>
      <c r="E6" s="340"/>
      <c r="F6" s="340"/>
      <c r="G6" s="340"/>
    </row>
    <row r="7" spans="1:7" ht="16.5" x14ac:dyDescent="0.25">
      <c r="A7" s="164" t="s">
        <v>349</v>
      </c>
      <c r="B7" s="165"/>
      <c r="C7" s="197" t="s">
        <v>34</v>
      </c>
      <c r="D7" s="316"/>
      <c r="E7" s="256"/>
      <c r="F7" s="43"/>
      <c r="G7" s="43"/>
    </row>
    <row r="8" spans="1:7" ht="33" customHeight="1" x14ac:dyDescent="0.25">
      <c r="A8" s="304" t="s">
        <v>437</v>
      </c>
      <c r="B8" s="305"/>
      <c r="C8" s="98">
        <v>0</v>
      </c>
      <c r="D8" s="98">
        <v>1</v>
      </c>
      <c r="E8" s="98" t="s">
        <v>350</v>
      </c>
      <c r="F8" s="107" t="s">
        <v>361</v>
      </c>
      <c r="G8" s="99" t="s">
        <v>9</v>
      </c>
    </row>
    <row r="9" spans="1:7" ht="120" customHeight="1" x14ac:dyDescent="0.25">
      <c r="A9" s="90">
        <v>1</v>
      </c>
      <c r="B9" s="28" t="s">
        <v>351</v>
      </c>
      <c r="C9" s="66"/>
      <c r="D9" s="66"/>
      <c r="E9" s="66"/>
      <c r="F9" s="64"/>
      <c r="G9" s="64"/>
    </row>
    <row r="10" spans="1:7" ht="16.5" x14ac:dyDescent="0.25">
      <c r="A10" s="334" t="s">
        <v>436</v>
      </c>
      <c r="B10" s="335"/>
      <c r="C10" s="336">
        <f>COUNTA(C9:E9)</f>
        <v>0</v>
      </c>
      <c r="D10" s="337"/>
      <c r="E10" s="338"/>
      <c r="F10" s="332" t="s">
        <v>11</v>
      </c>
      <c r="G10" s="333"/>
    </row>
    <row r="11" spans="1:7" ht="16.5" x14ac:dyDescent="0.25">
      <c r="A11" s="322" t="s">
        <v>10</v>
      </c>
      <c r="B11" s="172"/>
      <c r="C11" s="16">
        <f>COUNTA(C9)</f>
        <v>0</v>
      </c>
      <c r="D11" s="16">
        <f>COUNTA(D9)</f>
        <v>0</v>
      </c>
      <c r="E11" s="16">
        <f>COUNTA(E9)</f>
        <v>0</v>
      </c>
      <c r="F11" s="219" t="str">
        <f>IF(E11=1,"Not Applicable",C12)</f>
        <v/>
      </c>
      <c r="G11" s="220"/>
    </row>
    <row r="12" spans="1:7" ht="16.5" x14ac:dyDescent="0.25">
      <c r="A12" s="322" t="s">
        <v>24</v>
      </c>
      <c r="B12" s="172"/>
      <c r="C12" s="260" t="str">
        <f>IFERROR(D11/C10,"")</f>
        <v/>
      </c>
      <c r="D12" s="342"/>
      <c r="E12" s="261"/>
      <c r="F12" s="205"/>
      <c r="G12" s="206"/>
    </row>
    <row r="13" spans="1:7" ht="16.5" x14ac:dyDescent="0.25">
      <c r="A13" s="339" t="s">
        <v>435</v>
      </c>
      <c r="B13" s="340"/>
      <c r="C13" s="340"/>
      <c r="D13" s="340"/>
      <c r="E13" s="340"/>
      <c r="F13" s="340"/>
      <c r="G13" s="340"/>
    </row>
    <row r="14" spans="1:7" ht="16.5" x14ac:dyDescent="0.25">
      <c r="A14" s="164" t="s">
        <v>352</v>
      </c>
      <c r="B14" s="165"/>
      <c r="C14" s="197" t="s">
        <v>34</v>
      </c>
      <c r="D14" s="316"/>
      <c r="E14" s="256"/>
      <c r="F14" s="43"/>
      <c r="G14" s="43"/>
    </row>
    <row r="15" spans="1:7" ht="31.5" x14ac:dyDescent="0.25">
      <c r="A15" s="304" t="s">
        <v>434</v>
      </c>
      <c r="B15" s="305"/>
      <c r="C15" s="98">
        <v>0</v>
      </c>
      <c r="D15" s="98">
        <v>1</v>
      </c>
      <c r="E15" s="98" t="s">
        <v>350</v>
      </c>
      <c r="F15" s="107" t="s">
        <v>361</v>
      </c>
      <c r="G15" s="99" t="s">
        <v>9</v>
      </c>
    </row>
    <row r="16" spans="1:7" ht="49.5" x14ac:dyDescent="0.25">
      <c r="A16" s="90">
        <v>1</v>
      </c>
      <c r="B16" s="28" t="s">
        <v>433</v>
      </c>
      <c r="C16" s="66"/>
      <c r="D16" s="66"/>
      <c r="E16" s="91"/>
      <c r="F16" s="64"/>
      <c r="G16" s="64"/>
    </row>
    <row r="17" spans="1:7" ht="120.75" customHeight="1" x14ac:dyDescent="0.25">
      <c r="A17" s="90">
        <v>2</v>
      </c>
      <c r="B17" s="28" t="s">
        <v>432</v>
      </c>
      <c r="C17" s="66"/>
      <c r="D17" s="66"/>
      <c r="E17" s="91"/>
      <c r="F17" s="64"/>
      <c r="G17" s="64"/>
    </row>
    <row r="18" spans="1:7" ht="94.5" customHeight="1" x14ac:dyDescent="0.25">
      <c r="A18" s="90">
        <v>3</v>
      </c>
      <c r="B18" s="28" t="s">
        <v>431</v>
      </c>
      <c r="C18" s="66"/>
      <c r="D18" s="66"/>
      <c r="E18" s="91"/>
      <c r="F18" s="64"/>
      <c r="G18" s="64"/>
    </row>
    <row r="19" spans="1:7" ht="107.25" customHeight="1" x14ac:dyDescent="0.25">
      <c r="A19" s="90">
        <v>4</v>
      </c>
      <c r="B19" s="28" t="s">
        <v>430</v>
      </c>
      <c r="C19" s="66"/>
      <c r="D19" s="66"/>
      <c r="E19" s="91"/>
      <c r="F19" s="64"/>
      <c r="G19" s="64"/>
    </row>
    <row r="20" spans="1:7" ht="55.5" customHeight="1" x14ac:dyDescent="0.25">
      <c r="A20" s="90">
        <v>5</v>
      </c>
      <c r="B20" s="28" t="s">
        <v>354</v>
      </c>
      <c r="C20" s="66"/>
      <c r="D20" s="66"/>
      <c r="E20" s="91"/>
      <c r="F20" s="64"/>
      <c r="G20" s="64"/>
    </row>
    <row r="21" spans="1:7" ht="16.5" x14ac:dyDescent="0.25">
      <c r="A21" s="334" t="s">
        <v>353</v>
      </c>
      <c r="B21" s="335"/>
      <c r="C21" s="336">
        <f>COUNTA(C16:E20)</f>
        <v>0</v>
      </c>
      <c r="D21" s="337"/>
      <c r="E21" s="338"/>
      <c r="F21" s="332" t="s">
        <v>11</v>
      </c>
      <c r="G21" s="333"/>
    </row>
    <row r="22" spans="1:7" ht="16.5" x14ac:dyDescent="0.25">
      <c r="A22" s="322" t="s">
        <v>10</v>
      </c>
      <c r="B22" s="172"/>
      <c r="C22" s="16">
        <f>COUNTA(C16:C20)</f>
        <v>0</v>
      </c>
      <c r="D22" s="16">
        <f>COUNTA(D16:D20)</f>
        <v>0</v>
      </c>
      <c r="E22" s="16">
        <f>COUNTA(E16:E20)</f>
        <v>0</v>
      </c>
      <c r="F22" s="219" t="str">
        <f>IF(E22=3,"Not Applicable",C23)</f>
        <v/>
      </c>
      <c r="G22" s="220"/>
    </row>
    <row r="23" spans="1:7" ht="16.5" x14ac:dyDescent="0.25">
      <c r="A23" s="322" t="s">
        <v>24</v>
      </c>
      <c r="B23" s="172"/>
      <c r="C23" s="260" t="str">
        <f>IFERROR(D22/C21,"")</f>
        <v/>
      </c>
      <c r="D23" s="342"/>
      <c r="E23" s="261"/>
      <c r="F23" s="205"/>
      <c r="G23" s="206"/>
    </row>
    <row r="24" spans="1:7" ht="16.5" x14ac:dyDescent="0.25">
      <c r="A24" s="339" t="s">
        <v>429</v>
      </c>
      <c r="B24" s="340"/>
      <c r="C24" s="340"/>
      <c r="D24" s="340"/>
      <c r="E24" s="340"/>
      <c r="F24" s="340"/>
      <c r="G24" s="340"/>
    </row>
    <row r="25" spans="1:7" ht="16.5" customHeight="1" x14ac:dyDescent="0.25">
      <c r="A25" s="169" t="s">
        <v>428</v>
      </c>
      <c r="B25" s="170"/>
      <c r="C25" s="197" t="s">
        <v>34</v>
      </c>
      <c r="D25" s="316"/>
      <c r="E25" s="256"/>
      <c r="F25" s="26"/>
      <c r="G25" s="26"/>
    </row>
    <row r="26" spans="1:7" ht="31.5" x14ac:dyDescent="0.25">
      <c r="A26" s="304" t="s">
        <v>427</v>
      </c>
      <c r="B26" s="305"/>
      <c r="C26" s="98">
        <v>0</v>
      </c>
      <c r="D26" s="98">
        <v>1</v>
      </c>
      <c r="E26" s="98" t="s">
        <v>350</v>
      </c>
      <c r="F26" s="107" t="s">
        <v>361</v>
      </c>
      <c r="G26" s="99" t="s">
        <v>9</v>
      </c>
    </row>
    <row r="27" spans="1:7" ht="118.5" customHeight="1" x14ac:dyDescent="0.25">
      <c r="A27" s="90">
        <v>1</v>
      </c>
      <c r="B27" s="28" t="s">
        <v>426</v>
      </c>
      <c r="C27" s="66"/>
      <c r="D27" s="66"/>
      <c r="E27" s="91"/>
      <c r="F27" s="64"/>
      <c r="G27" s="64"/>
    </row>
    <row r="28" spans="1:7" ht="66" x14ac:dyDescent="0.25">
      <c r="A28" s="90">
        <v>2</v>
      </c>
      <c r="B28" s="28" t="s">
        <v>425</v>
      </c>
      <c r="C28" s="66"/>
      <c r="D28" s="66"/>
      <c r="E28" s="91"/>
      <c r="F28" s="64"/>
      <c r="G28" s="64"/>
    </row>
    <row r="29" spans="1:7" ht="33" x14ac:dyDescent="0.25">
      <c r="A29" s="90">
        <v>3</v>
      </c>
      <c r="B29" s="28" t="s">
        <v>424</v>
      </c>
      <c r="C29" s="66"/>
      <c r="D29" s="66"/>
      <c r="E29" s="91"/>
      <c r="F29" s="64"/>
      <c r="G29" s="64"/>
    </row>
    <row r="30" spans="1:7" ht="328.5" customHeight="1" x14ac:dyDescent="0.25">
      <c r="A30" s="90">
        <v>4</v>
      </c>
      <c r="B30" s="28" t="s">
        <v>442</v>
      </c>
      <c r="C30" s="66"/>
      <c r="D30" s="66"/>
      <c r="E30" s="91"/>
      <c r="F30" s="110" t="s">
        <v>423</v>
      </c>
      <c r="G30" s="64"/>
    </row>
    <row r="31" spans="1:7" ht="170.25" customHeight="1" x14ac:dyDescent="0.25">
      <c r="A31" s="90">
        <v>5</v>
      </c>
      <c r="B31" s="28" t="s">
        <v>422</v>
      </c>
      <c r="C31" s="66"/>
      <c r="D31" s="66"/>
      <c r="E31" s="91"/>
      <c r="F31" s="64"/>
      <c r="G31" s="64"/>
    </row>
    <row r="32" spans="1:7" ht="96" customHeight="1" x14ac:dyDescent="0.25">
      <c r="A32" s="90">
        <v>6</v>
      </c>
      <c r="B32" s="28" t="s">
        <v>421</v>
      </c>
      <c r="C32" s="66"/>
      <c r="D32" s="66"/>
      <c r="E32" s="91"/>
      <c r="F32" s="64"/>
      <c r="G32" s="64"/>
    </row>
    <row r="33" spans="1:7" ht="33" x14ac:dyDescent="0.25">
      <c r="A33" s="90">
        <v>7</v>
      </c>
      <c r="B33" s="28" t="s">
        <v>355</v>
      </c>
      <c r="C33" s="66"/>
      <c r="D33" s="66"/>
      <c r="E33" s="91"/>
      <c r="F33" s="64"/>
      <c r="G33" s="64"/>
    </row>
    <row r="34" spans="1:7" ht="156" customHeight="1" x14ac:dyDescent="0.25">
      <c r="A34" s="90">
        <v>8</v>
      </c>
      <c r="B34" s="28" t="s">
        <v>420</v>
      </c>
      <c r="C34" s="66"/>
      <c r="D34" s="66"/>
      <c r="E34" s="91"/>
      <c r="F34" s="64"/>
      <c r="G34" s="64"/>
    </row>
    <row r="35" spans="1:7" ht="49.5" customHeight="1" x14ac:dyDescent="0.25">
      <c r="A35" s="90">
        <v>9</v>
      </c>
      <c r="B35" s="109" t="s">
        <v>419</v>
      </c>
      <c r="C35" s="66"/>
      <c r="D35" s="66"/>
      <c r="E35" s="91"/>
      <c r="F35" s="64"/>
      <c r="G35" s="64"/>
    </row>
    <row r="36" spans="1:7" ht="66" x14ac:dyDescent="0.25">
      <c r="A36" s="90">
        <v>10</v>
      </c>
      <c r="B36" s="28" t="s">
        <v>418</v>
      </c>
      <c r="C36" s="66"/>
      <c r="D36" s="66"/>
      <c r="E36" s="91"/>
      <c r="F36" s="64"/>
      <c r="G36" s="64"/>
    </row>
    <row r="37" spans="1:7" ht="16.5" x14ac:dyDescent="0.25">
      <c r="A37" s="334" t="s">
        <v>417</v>
      </c>
      <c r="B37" s="335"/>
      <c r="C37" s="336">
        <f>COUNTA(C27:E36)</f>
        <v>0</v>
      </c>
      <c r="D37" s="337"/>
      <c r="E37" s="338"/>
      <c r="F37" s="341" t="s">
        <v>11</v>
      </c>
      <c r="G37" s="341"/>
    </row>
    <row r="38" spans="1:7" ht="16.5" x14ac:dyDescent="0.25">
      <c r="A38" s="322" t="s">
        <v>10</v>
      </c>
      <c r="B38" s="172"/>
      <c r="C38" s="16">
        <f>COUNTA(C27:C36)</f>
        <v>0</v>
      </c>
      <c r="D38" s="16">
        <f>COUNTA(D27:D36)</f>
        <v>0</v>
      </c>
      <c r="E38" s="16">
        <f>COUNTA(E27:E36)</f>
        <v>0</v>
      </c>
      <c r="F38" s="176" t="str">
        <f>IF(E38=3,"Not Applicable",C39)</f>
        <v/>
      </c>
      <c r="G38" s="176"/>
    </row>
    <row r="39" spans="1:7" ht="16.5" x14ac:dyDescent="0.25">
      <c r="A39" s="322" t="s">
        <v>24</v>
      </c>
      <c r="B39" s="172"/>
      <c r="C39" s="309" t="str">
        <f>IFERROR(D38/C37,"")</f>
        <v/>
      </c>
      <c r="D39" s="310"/>
      <c r="E39" s="311"/>
      <c r="F39" s="176"/>
      <c r="G39" s="176"/>
    </row>
    <row r="40" spans="1:7" ht="16.5" x14ac:dyDescent="0.25">
      <c r="A40" s="339" t="s">
        <v>416</v>
      </c>
      <c r="B40" s="340"/>
      <c r="C40" s="340"/>
      <c r="D40" s="340"/>
      <c r="E40" s="340"/>
      <c r="F40" s="340"/>
      <c r="G40" s="340"/>
    </row>
    <row r="41" spans="1:7" ht="16.5" customHeight="1" x14ac:dyDescent="0.25">
      <c r="A41" s="169" t="s">
        <v>415</v>
      </c>
      <c r="B41" s="170"/>
      <c r="C41" s="197" t="s">
        <v>34</v>
      </c>
      <c r="D41" s="316"/>
      <c r="E41" s="256"/>
      <c r="F41" s="26"/>
      <c r="G41" s="26"/>
    </row>
    <row r="42" spans="1:7" ht="31.5" x14ac:dyDescent="0.25">
      <c r="A42" s="304" t="s">
        <v>414</v>
      </c>
      <c r="B42" s="305"/>
      <c r="C42" s="98">
        <v>0</v>
      </c>
      <c r="D42" s="98">
        <v>1</v>
      </c>
      <c r="E42" s="98" t="s">
        <v>350</v>
      </c>
      <c r="F42" s="107" t="s">
        <v>361</v>
      </c>
      <c r="G42" s="99" t="s">
        <v>9</v>
      </c>
    </row>
    <row r="43" spans="1:7" ht="168" customHeight="1" x14ac:dyDescent="0.25">
      <c r="A43" s="90">
        <v>1</v>
      </c>
      <c r="B43" s="28" t="s">
        <v>413</v>
      </c>
      <c r="C43" s="66"/>
      <c r="D43" s="66"/>
      <c r="E43" s="66"/>
      <c r="F43" s="64"/>
      <c r="G43" s="64"/>
    </row>
    <row r="44" spans="1:7" ht="115.5" x14ac:dyDescent="0.25">
      <c r="A44" s="90">
        <v>2</v>
      </c>
      <c r="B44" s="28" t="s">
        <v>412</v>
      </c>
      <c r="C44" s="66"/>
      <c r="D44" s="66"/>
      <c r="E44" s="66"/>
      <c r="F44" s="64"/>
      <c r="G44" s="64"/>
    </row>
    <row r="45" spans="1:7" ht="33" x14ac:dyDescent="0.25">
      <c r="A45" s="90">
        <v>3</v>
      </c>
      <c r="B45" s="28" t="s">
        <v>411</v>
      </c>
      <c r="C45" s="66"/>
      <c r="D45" s="66"/>
      <c r="E45" s="66"/>
      <c r="F45" s="64"/>
      <c r="G45" s="64"/>
    </row>
    <row r="46" spans="1:7" ht="33" x14ac:dyDescent="0.25">
      <c r="A46" s="90">
        <v>4</v>
      </c>
      <c r="B46" s="28" t="s">
        <v>410</v>
      </c>
      <c r="C46" s="66"/>
      <c r="D46" s="66"/>
      <c r="E46" s="66"/>
      <c r="F46" s="64"/>
      <c r="G46" s="64"/>
    </row>
    <row r="47" spans="1:7" ht="49.5" x14ac:dyDescent="0.25">
      <c r="A47" s="90">
        <v>5</v>
      </c>
      <c r="B47" s="28" t="s">
        <v>409</v>
      </c>
      <c r="C47" s="66"/>
      <c r="D47" s="66"/>
      <c r="E47" s="66"/>
      <c r="F47" s="64"/>
      <c r="G47" s="64"/>
    </row>
    <row r="48" spans="1:7" ht="16.5" x14ac:dyDescent="0.25">
      <c r="A48" s="90">
        <v>6</v>
      </c>
      <c r="B48" s="28" t="s">
        <v>408</v>
      </c>
      <c r="C48" s="66"/>
      <c r="D48" s="66"/>
      <c r="E48" s="66"/>
      <c r="F48" s="64"/>
      <c r="G48" s="64"/>
    </row>
    <row r="49" spans="1:7" ht="49.5" x14ac:dyDescent="0.25">
      <c r="A49" s="90">
        <v>7</v>
      </c>
      <c r="B49" s="28" t="s">
        <v>407</v>
      </c>
      <c r="C49" s="66"/>
      <c r="D49" s="66"/>
      <c r="E49" s="66"/>
      <c r="F49" s="64"/>
      <c r="G49" s="64"/>
    </row>
    <row r="50" spans="1:7" ht="16.5" x14ac:dyDescent="0.25">
      <c r="A50" s="334" t="s">
        <v>406</v>
      </c>
      <c r="B50" s="335"/>
      <c r="C50" s="336">
        <f>COUNTA(C43:E49)</f>
        <v>0</v>
      </c>
      <c r="D50" s="337"/>
      <c r="E50" s="338"/>
      <c r="F50" s="332" t="s">
        <v>11</v>
      </c>
      <c r="G50" s="333"/>
    </row>
    <row r="51" spans="1:7" ht="16.5" x14ac:dyDescent="0.25">
      <c r="A51" s="322" t="s">
        <v>10</v>
      </c>
      <c r="B51" s="172"/>
      <c r="C51" s="16">
        <f>COUNTA(C43:C49)</f>
        <v>0</v>
      </c>
      <c r="D51" s="16">
        <f>COUNTA(D43:D49)</f>
        <v>0</v>
      </c>
      <c r="E51" s="16">
        <f>COUNTA(E43:E49)</f>
        <v>0</v>
      </c>
      <c r="F51" s="176" t="str">
        <f>IF(E51=8,"Not Applicable",C52)</f>
        <v/>
      </c>
      <c r="G51" s="176"/>
    </row>
    <row r="52" spans="1:7" ht="16.5" x14ac:dyDescent="0.25">
      <c r="A52" s="322" t="s">
        <v>24</v>
      </c>
      <c r="B52" s="172"/>
      <c r="C52" s="309" t="str">
        <f>IFERROR(D51/C50,"")</f>
        <v/>
      </c>
      <c r="D52" s="310"/>
      <c r="E52" s="311"/>
      <c r="F52" s="176"/>
      <c r="G52" s="176"/>
    </row>
    <row r="53" spans="1:7" ht="16.5" customHeight="1" x14ac:dyDescent="0.25">
      <c r="A53" s="324" t="s">
        <v>405</v>
      </c>
      <c r="B53" s="325"/>
      <c r="C53" s="325"/>
      <c r="D53" s="325"/>
      <c r="E53" s="325"/>
      <c r="F53" s="325"/>
      <c r="G53" s="326"/>
    </row>
    <row r="54" spans="1:7" ht="16.5" customHeight="1" x14ac:dyDescent="0.25">
      <c r="A54" s="169" t="s">
        <v>404</v>
      </c>
      <c r="B54" s="327"/>
      <c r="C54" s="197" t="s">
        <v>34</v>
      </c>
      <c r="D54" s="316"/>
      <c r="E54" s="256"/>
      <c r="F54" s="26"/>
      <c r="G54" s="26"/>
    </row>
    <row r="55" spans="1:7" ht="33" customHeight="1" x14ac:dyDescent="0.25">
      <c r="A55" s="304" t="s">
        <v>403</v>
      </c>
      <c r="B55" s="305"/>
      <c r="C55" s="89">
        <v>0</v>
      </c>
      <c r="D55" s="89">
        <v>1</v>
      </c>
      <c r="E55" s="98" t="s">
        <v>350</v>
      </c>
      <c r="F55" s="107" t="s">
        <v>361</v>
      </c>
      <c r="G55" s="100" t="s">
        <v>9</v>
      </c>
    </row>
    <row r="56" spans="1:7" ht="63.75" customHeight="1" x14ac:dyDescent="0.25">
      <c r="A56" s="90">
        <v>1</v>
      </c>
      <c r="B56" s="28" t="s">
        <v>402</v>
      </c>
      <c r="C56" s="63"/>
      <c r="D56" s="63"/>
      <c r="E56" s="91"/>
      <c r="F56" s="108"/>
      <c r="G56" s="64"/>
    </row>
    <row r="57" spans="1:7" ht="16.5" x14ac:dyDescent="0.25">
      <c r="A57" s="322" t="s">
        <v>401</v>
      </c>
      <c r="B57" s="172"/>
      <c r="C57" s="199">
        <f>COUNTA(C56:E56)</f>
        <v>0</v>
      </c>
      <c r="D57" s="329"/>
      <c r="E57" s="200"/>
      <c r="F57" s="332" t="s">
        <v>11</v>
      </c>
      <c r="G57" s="333"/>
    </row>
    <row r="58" spans="1:7" ht="16.5" x14ac:dyDescent="0.25">
      <c r="A58" s="322" t="s">
        <v>10</v>
      </c>
      <c r="B58" s="172"/>
      <c r="C58" s="16">
        <f>COUNTA(C56)</f>
        <v>0</v>
      </c>
      <c r="D58" s="16">
        <f>COUNTA(D56)</f>
        <v>0</v>
      </c>
      <c r="E58" s="16">
        <f>COUNTA(E56)</f>
        <v>0</v>
      </c>
      <c r="F58" s="219" t="str">
        <f>IF(E58=8,"Not Applicable",C59)</f>
        <v/>
      </c>
      <c r="G58" s="220"/>
    </row>
    <row r="59" spans="1:7" ht="16.5" x14ac:dyDescent="0.25">
      <c r="A59" s="322" t="s">
        <v>24</v>
      </c>
      <c r="B59" s="172"/>
      <c r="C59" s="309" t="str">
        <f>IFERROR(D58/C57,"")</f>
        <v/>
      </c>
      <c r="D59" s="310"/>
      <c r="E59" s="311"/>
      <c r="F59" s="205"/>
      <c r="G59" s="206"/>
    </row>
    <row r="60" spans="1:7" ht="17.25" customHeight="1" x14ac:dyDescent="0.25">
      <c r="A60" s="313" t="s">
        <v>400</v>
      </c>
      <c r="B60" s="330"/>
      <c r="C60" s="330"/>
      <c r="D60" s="330"/>
      <c r="E60" s="330"/>
      <c r="F60" s="330"/>
      <c r="G60" s="331"/>
    </row>
    <row r="61" spans="1:7" ht="16.5" customHeight="1" x14ac:dyDescent="0.25">
      <c r="A61" s="186" t="s">
        <v>399</v>
      </c>
      <c r="B61" s="255"/>
      <c r="C61" s="197" t="s">
        <v>34</v>
      </c>
      <c r="D61" s="316"/>
      <c r="E61" s="256"/>
      <c r="F61" s="21"/>
      <c r="G61" s="21"/>
    </row>
    <row r="62" spans="1:7" ht="30" customHeight="1" x14ac:dyDescent="0.25">
      <c r="A62" s="304" t="s">
        <v>398</v>
      </c>
      <c r="B62" s="305"/>
      <c r="C62" s="89">
        <v>0</v>
      </c>
      <c r="D62" s="89">
        <v>1</v>
      </c>
      <c r="E62" s="98" t="s">
        <v>350</v>
      </c>
      <c r="F62" s="107" t="s">
        <v>361</v>
      </c>
      <c r="G62" s="100" t="s">
        <v>9</v>
      </c>
    </row>
    <row r="63" spans="1:7" ht="117" customHeight="1" x14ac:dyDescent="0.25">
      <c r="A63" s="90">
        <v>1</v>
      </c>
      <c r="B63" s="20" t="s">
        <v>397</v>
      </c>
      <c r="C63" s="66"/>
      <c r="D63" s="66"/>
      <c r="E63" s="91"/>
      <c r="F63" s="64"/>
      <c r="G63" s="67"/>
    </row>
    <row r="64" spans="1:7" ht="71.25" customHeight="1" x14ac:dyDescent="0.25">
      <c r="A64" s="90">
        <v>2</v>
      </c>
      <c r="B64" s="20" t="s">
        <v>443</v>
      </c>
      <c r="C64" s="66"/>
      <c r="D64" s="66"/>
      <c r="E64" s="91"/>
      <c r="F64" s="64"/>
      <c r="G64" s="67"/>
    </row>
    <row r="65" spans="1:7" ht="16.5" customHeight="1" x14ac:dyDescent="0.25">
      <c r="A65" s="317" t="s">
        <v>396</v>
      </c>
      <c r="B65" s="317"/>
      <c r="C65" s="199">
        <f>COUNTA(C63:E63)</f>
        <v>0</v>
      </c>
      <c r="D65" s="329"/>
      <c r="E65" s="200"/>
      <c r="F65" s="201" t="s">
        <v>11</v>
      </c>
      <c r="G65" s="202"/>
    </row>
    <row r="66" spans="1:7" ht="16.5" x14ac:dyDescent="0.25">
      <c r="A66" s="312" t="s">
        <v>10</v>
      </c>
      <c r="B66" s="312"/>
      <c r="C66" s="16">
        <f>COUNTA(C63)</f>
        <v>0</v>
      </c>
      <c r="D66" s="16">
        <f>COUNTA(D63)</f>
        <v>0</v>
      </c>
      <c r="E66" s="16">
        <f>COUNTA(E63)</f>
        <v>0</v>
      </c>
      <c r="F66" s="219" t="str">
        <f>IF(E66=5,"Not Applicable",C67)</f>
        <v/>
      </c>
      <c r="G66" s="220"/>
    </row>
    <row r="67" spans="1:7" ht="16.5" x14ac:dyDescent="0.25">
      <c r="A67" s="312" t="s">
        <v>24</v>
      </c>
      <c r="B67" s="312"/>
      <c r="C67" s="309" t="str">
        <f>IFERROR(D66/C65,"")</f>
        <v/>
      </c>
      <c r="D67" s="310"/>
      <c r="E67" s="311"/>
      <c r="F67" s="205"/>
      <c r="G67" s="206"/>
    </row>
    <row r="68" spans="1:7" ht="16.5" customHeight="1" x14ac:dyDescent="0.25">
      <c r="A68" s="313" t="s">
        <v>395</v>
      </c>
      <c r="B68" s="314"/>
      <c r="C68" s="314"/>
      <c r="D68" s="314"/>
      <c r="E68" s="314"/>
      <c r="F68" s="314"/>
      <c r="G68" s="315"/>
    </row>
    <row r="69" spans="1:7" ht="16.5" customHeight="1" x14ac:dyDescent="0.25">
      <c r="A69" s="186" t="s">
        <v>394</v>
      </c>
      <c r="B69" s="170"/>
      <c r="C69" s="197" t="s">
        <v>34</v>
      </c>
      <c r="D69" s="316"/>
      <c r="E69" s="256"/>
      <c r="F69" s="21"/>
      <c r="G69" s="21"/>
    </row>
    <row r="70" spans="1:7" ht="31.5" customHeight="1" x14ac:dyDescent="0.25">
      <c r="A70" s="304" t="s">
        <v>393</v>
      </c>
      <c r="B70" s="305"/>
      <c r="C70" s="89">
        <v>0</v>
      </c>
      <c r="D70" s="89">
        <v>1</v>
      </c>
      <c r="E70" s="98" t="s">
        <v>350</v>
      </c>
      <c r="F70" s="107" t="s">
        <v>361</v>
      </c>
      <c r="G70" s="100" t="s">
        <v>9</v>
      </c>
    </row>
    <row r="71" spans="1:7" ht="51.75" customHeight="1" x14ac:dyDescent="0.25">
      <c r="A71" s="90">
        <v>1</v>
      </c>
      <c r="B71" s="20" t="s">
        <v>392</v>
      </c>
      <c r="C71" s="66"/>
      <c r="D71" s="66"/>
      <c r="E71" s="91"/>
      <c r="F71" s="64"/>
      <c r="G71" s="64"/>
    </row>
    <row r="72" spans="1:7" ht="252.75" customHeight="1" x14ac:dyDescent="0.25">
      <c r="A72" s="90">
        <v>2</v>
      </c>
      <c r="B72" s="20" t="s">
        <v>356</v>
      </c>
      <c r="C72" s="66"/>
      <c r="D72" s="66"/>
      <c r="E72" s="91"/>
      <c r="F72" s="64"/>
      <c r="G72" s="64"/>
    </row>
    <row r="73" spans="1:7" ht="303.75" customHeight="1" x14ac:dyDescent="0.25">
      <c r="A73" s="90">
        <v>3</v>
      </c>
      <c r="B73" s="20" t="s">
        <v>391</v>
      </c>
      <c r="C73" s="66"/>
      <c r="D73" s="66"/>
      <c r="E73" s="91"/>
      <c r="F73" s="64"/>
      <c r="G73" s="64"/>
    </row>
    <row r="74" spans="1:7" ht="56.25" customHeight="1" x14ac:dyDescent="0.25">
      <c r="A74" s="90">
        <v>4</v>
      </c>
      <c r="B74" s="20" t="s">
        <v>390</v>
      </c>
      <c r="C74" s="66"/>
      <c r="D74" s="66"/>
      <c r="E74" s="91"/>
      <c r="F74" s="64"/>
      <c r="G74" s="64"/>
    </row>
    <row r="75" spans="1:7" ht="36.75" customHeight="1" x14ac:dyDescent="0.25">
      <c r="A75" s="90">
        <v>5</v>
      </c>
      <c r="B75" s="20" t="s">
        <v>357</v>
      </c>
      <c r="C75" s="66"/>
      <c r="D75" s="66"/>
      <c r="E75" s="91"/>
      <c r="F75" s="64"/>
      <c r="G75" s="64"/>
    </row>
    <row r="76" spans="1:7" ht="16.5" x14ac:dyDescent="0.25">
      <c r="A76" s="317" t="s">
        <v>389</v>
      </c>
      <c r="B76" s="317"/>
      <c r="C76" s="199">
        <f>COUNTA(C71:E75)</f>
        <v>0</v>
      </c>
      <c r="D76" s="329"/>
      <c r="E76" s="200"/>
      <c r="F76" s="201" t="s">
        <v>11</v>
      </c>
      <c r="G76" s="202"/>
    </row>
    <row r="77" spans="1:7" ht="16.5" x14ac:dyDescent="0.25">
      <c r="A77" s="312" t="s">
        <v>10</v>
      </c>
      <c r="B77" s="312"/>
      <c r="C77" s="16">
        <f>COUNTA(C71:C75)</f>
        <v>0</v>
      </c>
      <c r="D77" s="16">
        <f>COUNTA(D71:D75)</f>
        <v>0</v>
      </c>
      <c r="E77" s="16">
        <f>COUNTA(E71:E75)</f>
        <v>0</v>
      </c>
      <c r="F77" s="219" t="str">
        <f>IF(E77=1,"Not Applicable",C78)</f>
        <v/>
      </c>
      <c r="G77" s="220"/>
    </row>
    <row r="78" spans="1:7" ht="16.5" x14ac:dyDescent="0.25">
      <c r="A78" s="312" t="s">
        <v>24</v>
      </c>
      <c r="B78" s="312"/>
      <c r="C78" s="309" t="str">
        <f>IFERROR(D77/C76,"")</f>
        <v/>
      </c>
      <c r="D78" s="310"/>
      <c r="E78" s="311"/>
      <c r="F78" s="205"/>
      <c r="G78" s="206"/>
    </row>
    <row r="79" spans="1:7" ht="16.5" customHeight="1" x14ac:dyDescent="0.25">
      <c r="A79" s="324" t="s">
        <v>388</v>
      </c>
      <c r="B79" s="325"/>
      <c r="C79" s="325"/>
      <c r="D79" s="325"/>
      <c r="E79" s="325"/>
      <c r="F79" s="325"/>
      <c r="G79" s="326"/>
    </row>
    <row r="80" spans="1:7" ht="15" customHeight="1" x14ac:dyDescent="0.25">
      <c r="A80" s="169" t="s">
        <v>387</v>
      </c>
      <c r="B80" s="328"/>
      <c r="C80" s="197" t="s">
        <v>34</v>
      </c>
      <c r="D80" s="316"/>
      <c r="E80" s="256"/>
      <c r="F80" s="101"/>
      <c r="G80" s="102"/>
    </row>
    <row r="81" spans="1:7" ht="32.25" customHeight="1" x14ac:dyDescent="0.25">
      <c r="A81" s="304" t="s">
        <v>386</v>
      </c>
      <c r="B81" s="305"/>
      <c r="C81" s="89">
        <v>0</v>
      </c>
      <c r="D81" s="89">
        <v>1</v>
      </c>
      <c r="E81" s="98" t="s">
        <v>350</v>
      </c>
      <c r="F81" s="107" t="s">
        <v>361</v>
      </c>
      <c r="G81" s="100" t="s">
        <v>9</v>
      </c>
    </row>
    <row r="82" spans="1:7" ht="165" customHeight="1" x14ac:dyDescent="0.25">
      <c r="A82" s="90">
        <v>1</v>
      </c>
      <c r="B82" s="106" t="s">
        <v>385</v>
      </c>
      <c r="C82" s="103"/>
      <c r="D82" s="103"/>
      <c r="E82" s="104"/>
      <c r="F82" s="64"/>
      <c r="G82" s="64"/>
    </row>
    <row r="83" spans="1:7" ht="115.5" customHeight="1" x14ac:dyDescent="0.25">
      <c r="A83" s="90">
        <v>2</v>
      </c>
      <c r="B83" s="106" t="s">
        <v>384</v>
      </c>
      <c r="C83" s="103"/>
      <c r="D83" s="103"/>
      <c r="E83" s="104"/>
      <c r="F83" s="64"/>
      <c r="G83" s="64"/>
    </row>
    <row r="84" spans="1:7" ht="75" customHeight="1" x14ac:dyDescent="0.25">
      <c r="A84" s="90">
        <v>3</v>
      </c>
      <c r="B84" s="106" t="s">
        <v>383</v>
      </c>
      <c r="C84" s="103"/>
      <c r="D84" s="103"/>
      <c r="E84" s="104"/>
      <c r="F84" s="64"/>
      <c r="G84" s="64"/>
    </row>
    <row r="85" spans="1:7" ht="16.5" customHeight="1" x14ac:dyDescent="0.25">
      <c r="A85" s="317" t="s">
        <v>382</v>
      </c>
      <c r="B85" s="317"/>
      <c r="C85" s="274">
        <f>COUNTA(C82:E84)</f>
        <v>0</v>
      </c>
      <c r="D85" s="308"/>
      <c r="E85" s="275"/>
      <c r="F85" s="201" t="s">
        <v>11</v>
      </c>
      <c r="G85" s="202"/>
    </row>
    <row r="86" spans="1:7" ht="16.5" customHeight="1" x14ac:dyDescent="0.25">
      <c r="A86" s="312" t="s">
        <v>10</v>
      </c>
      <c r="B86" s="312"/>
      <c r="C86" s="16">
        <f>COUNTA(C82:C84)</f>
        <v>0</v>
      </c>
      <c r="D86" s="16">
        <f>COUNTA(D82:D84)</f>
        <v>0</v>
      </c>
      <c r="E86" s="16">
        <f>COUNTA(E82:E84)</f>
        <v>0</v>
      </c>
      <c r="F86" s="219" t="str">
        <f>IF(E86=1,"Not Applicable",C87)</f>
        <v/>
      </c>
      <c r="G86" s="220"/>
    </row>
    <row r="87" spans="1:7" ht="16.5" customHeight="1" x14ac:dyDescent="0.25">
      <c r="A87" s="312" t="s">
        <v>24</v>
      </c>
      <c r="B87" s="312"/>
      <c r="C87" s="309" t="str">
        <f>IFERROR(D86/C85,"")</f>
        <v/>
      </c>
      <c r="D87" s="310"/>
      <c r="E87" s="311"/>
      <c r="F87" s="205"/>
      <c r="G87" s="206"/>
    </row>
    <row r="88" spans="1:7" ht="16.5" customHeight="1" x14ac:dyDescent="0.25">
      <c r="A88" s="324" t="s">
        <v>381</v>
      </c>
      <c r="B88" s="325"/>
      <c r="C88" s="325"/>
      <c r="D88" s="325"/>
      <c r="E88" s="325"/>
      <c r="F88" s="325"/>
      <c r="G88" s="326"/>
    </row>
    <row r="89" spans="1:7" ht="15" customHeight="1" x14ac:dyDescent="0.25">
      <c r="A89" s="169" t="s">
        <v>380</v>
      </c>
      <c r="B89" s="327"/>
      <c r="C89" s="197" t="s">
        <v>34</v>
      </c>
      <c r="D89" s="316"/>
      <c r="E89" s="256"/>
      <c r="F89" s="101"/>
      <c r="G89" s="102"/>
    </row>
    <row r="90" spans="1:7" ht="32.25" customHeight="1" x14ac:dyDescent="0.25">
      <c r="A90" s="304" t="s">
        <v>379</v>
      </c>
      <c r="B90" s="305"/>
      <c r="C90" s="89">
        <v>0</v>
      </c>
      <c r="D90" s="89">
        <v>1</v>
      </c>
      <c r="E90" s="98" t="s">
        <v>350</v>
      </c>
      <c r="F90" s="107" t="s">
        <v>361</v>
      </c>
      <c r="G90" s="100" t="s">
        <v>9</v>
      </c>
    </row>
    <row r="91" spans="1:7" ht="89.25" customHeight="1" x14ac:dyDescent="0.25">
      <c r="A91" s="90">
        <v>1</v>
      </c>
      <c r="B91" s="20" t="s">
        <v>378</v>
      </c>
      <c r="C91" s="103"/>
      <c r="D91" s="103"/>
      <c r="E91" s="104"/>
      <c r="F91" s="69"/>
      <c r="G91" s="105"/>
    </row>
    <row r="92" spans="1:7" s="92" customFormat="1" ht="16.5" x14ac:dyDescent="0.25">
      <c r="A92" s="318" t="s">
        <v>377</v>
      </c>
      <c r="B92" s="245"/>
      <c r="C92" s="319">
        <f>COUNTA(C91:E91)</f>
        <v>0</v>
      </c>
      <c r="D92" s="320"/>
      <c r="E92" s="321"/>
      <c r="F92" s="241" t="s">
        <v>11</v>
      </c>
      <c r="G92" s="242"/>
    </row>
    <row r="93" spans="1:7" ht="16.5" customHeight="1" x14ac:dyDescent="0.25">
      <c r="A93" s="322" t="s">
        <v>10</v>
      </c>
      <c r="B93" s="323"/>
      <c r="C93" s="16">
        <f>COUNTA(C91)</f>
        <v>0</v>
      </c>
      <c r="D93" s="16">
        <f>COUNTA(D91)</f>
        <v>0</v>
      </c>
      <c r="E93" s="16">
        <f>COUNTA(E91)</f>
        <v>0</v>
      </c>
      <c r="F93" s="219" t="str">
        <f>IF(E93=1,"Not Applicable",C94)</f>
        <v/>
      </c>
      <c r="G93" s="220"/>
    </row>
    <row r="94" spans="1:7" ht="16.5" customHeight="1" x14ac:dyDescent="0.25">
      <c r="A94" s="322" t="s">
        <v>24</v>
      </c>
      <c r="B94" s="323"/>
      <c r="C94" s="309" t="str">
        <f>IFERROR(D93/C92,"")</f>
        <v/>
      </c>
      <c r="D94" s="310"/>
      <c r="E94" s="311"/>
      <c r="F94" s="205"/>
      <c r="G94" s="206"/>
    </row>
    <row r="95" spans="1:7" ht="16.5" customHeight="1" x14ac:dyDescent="0.25">
      <c r="A95" s="324" t="s">
        <v>376</v>
      </c>
      <c r="B95" s="325"/>
      <c r="C95" s="325"/>
      <c r="D95" s="325"/>
      <c r="E95" s="325"/>
      <c r="F95" s="325"/>
      <c r="G95" s="326"/>
    </row>
    <row r="96" spans="1:7" ht="15" customHeight="1" x14ac:dyDescent="0.25">
      <c r="A96" s="169" t="s">
        <v>375</v>
      </c>
      <c r="B96" s="327"/>
      <c r="C96" s="197" t="s">
        <v>34</v>
      </c>
      <c r="D96" s="316"/>
      <c r="E96" s="256"/>
      <c r="F96" s="101"/>
      <c r="G96" s="102"/>
    </row>
    <row r="97" spans="1:7" ht="32.25" customHeight="1" x14ac:dyDescent="0.25">
      <c r="A97" s="304" t="s">
        <v>374</v>
      </c>
      <c r="B97" s="305"/>
      <c r="C97" s="89">
        <v>0</v>
      </c>
      <c r="D97" s="89">
        <v>1</v>
      </c>
      <c r="E97" s="98" t="s">
        <v>350</v>
      </c>
      <c r="F97" s="107" t="s">
        <v>361</v>
      </c>
      <c r="G97" s="100" t="s">
        <v>9</v>
      </c>
    </row>
    <row r="98" spans="1:7" ht="45.75" customHeight="1" x14ac:dyDescent="0.25">
      <c r="A98" s="90">
        <v>1</v>
      </c>
      <c r="B98" s="20" t="s">
        <v>373</v>
      </c>
      <c r="C98" s="103"/>
      <c r="D98" s="103"/>
      <c r="E98" s="104"/>
      <c r="F98" s="69"/>
      <c r="G98" s="105"/>
    </row>
    <row r="99" spans="1:7" ht="132.75" customHeight="1" x14ac:dyDescent="0.25">
      <c r="A99" s="90">
        <v>2</v>
      </c>
      <c r="B99" s="106" t="s">
        <v>372</v>
      </c>
      <c r="C99" s="103"/>
      <c r="D99" s="103"/>
      <c r="E99" s="104"/>
      <c r="F99" s="69"/>
      <c r="G99" s="105"/>
    </row>
    <row r="100" spans="1:7" s="92" customFormat="1" ht="16.5" x14ac:dyDescent="0.25">
      <c r="A100" s="318" t="s">
        <v>371</v>
      </c>
      <c r="B100" s="245"/>
      <c r="C100" s="319">
        <f>COUNTA(C98:E99)</f>
        <v>0</v>
      </c>
      <c r="D100" s="320"/>
      <c r="E100" s="321"/>
      <c r="F100" s="241" t="s">
        <v>11</v>
      </c>
      <c r="G100" s="242"/>
    </row>
    <row r="101" spans="1:7" ht="16.5" x14ac:dyDescent="0.25">
      <c r="A101" s="322" t="s">
        <v>10</v>
      </c>
      <c r="B101" s="172"/>
      <c r="C101" s="16">
        <f>COUNTA(C98:C99)</f>
        <v>0</v>
      </c>
      <c r="D101" s="16">
        <f>COUNTA(D98:D99)</f>
        <v>0</v>
      </c>
      <c r="E101" s="16">
        <f>COUNTA(E98:E99)</f>
        <v>0</v>
      </c>
      <c r="F101" s="219" t="str">
        <f>IF(E101=1,"Not Applicable",C102)</f>
        <v/>
      </c>
      <c r="G101" s="220"/>
    </row>
    <row r="102" spans="1:7" ht="16.5" x14ac:dyDescent="0.25">
      <c r="A102" s="322" t="s">
        <v>24</v>
      </c>
      <c r="B102" s="323"/>
      <c r="C102" s="309" t="str">
        <f>IFERROR(D101/C100,"")</f>
        <v/>
      </c>
      <c r="D102" s="310"/>
      <c r="E102" s="311"/>
      <c r="F102" s="205"/>
      <c r="G102" s="206"/>
    </row>
    <row r="103" spans="1:7" ht="17.25" customHeight="1" x14ac:dyDescent="0.25">
      <c r="A103" s="313" t="s">
        <v>370</v>
      </c>
      <c r="B103" s="314"/>
      <c r="C103" s="314"/>
      <c r="D103" s="314"/>
      <c r="E103" s="314"/>
      <c r="F103" s="314"/>
      <c r="G103" s="315"/>
    </row>
    <row r="104" spans="1:7" ht="16.5" customHeight="1" x14ac:dyDescent="0.25">
      <c r="A104" s="186" t="s">
        <v>369</v>
      </c>
      <c r="B104" s="170"/>
      <c r="C104" s="197" t="s">
        <v>34</v>
      </c>
      <c r="D104" s="316"/>
      <c r="E104" s="256"/>
      <c r="F104" s="21"/>
      <c r="G104" s="21"/>
    </row>
    <row r="105" spans="1:7" ht="32.25" customHeight="1" x14ac:dyDescent="0.25">
      <c r="A105" s="304" t="s">
        <v>368</v>
      </c>
      <c r="B105" s="305"/>
      <c r="C105" s="89">
        <v>0</v>
      </c>
      <c r="D105" s="89">
        <v>1</v>
      </c>
      <c r="E105" s="98" t="s">
        <v>350</v>
      </c>
      <c r="F105" s="107" t="s">
        <v>361</v>
      </c>
      <c r="G105" s="100" t="s">
        <v>9</v>
      </c>
    </row>
    <row r="106" spans="1:7" ht="70.5" customHeight="1" x14ac:dyDescent="0.25">
      <c r="A106" s="90">
        <v>1</v>
      </c>
      <c r="B106" s="106" t="s">
        <v>367</v>
      </c>
      <c r="C106" s="103"/>
      <c r="D106" s="103"/>
      <c r="E106" s="104"/>
      <c r="F106" s="69"/>
      <c r="G106" s="105"/>
    </row>
    <row r="107" spans="1:7" ht="57.75" customHeight="1" x14ac:dyDescent="0.25">
      <c r="A107" s="90">
        <v>2</v>
      </c>
      <c r="B107" s="20" t="s">
        <v>366</v>
      </c>
      <c r="C107" s="103"/>
      <c r="D107" s="103"/>
      <c r="E107" s="104"/>
      <c r="F107" s="69"/>
      <c r="G107" s="105"/>
    </row>
    <row r="108" spans="1:7" ht="16.5" x14ac:dyDescent="0.25">
      <c r="A108" s="317" t="s">
        <v>365</v>
      </c>
      <c r="B108" s="317"/>
      <c r="C108" s="274">
        <f>COUNTA(C106:E107)</f>
        <v>0</v>
      </c>
      <c r="D108" s="308"/>
      <c r="E108" s="275"/>
      <c r="F108" s="201" t="s">
        <v>11</v>
      </c>
      <c r="G108" s="202"/>
    </row>
    <row r="109" spans="1:7" ht="16.5" x14ac:dyDescent="0.25">
      <c r="A109" s="312" t="s">
        <v>10</v>
      </c>
      <c r="B109" s="312"/>
      <c r="C109" s="16">
        <f>COUNTA(C106:C107)</f>
        <v>0</v>
      </c>
      <c r="D109" s="16">
        <f>COUNTA(D106:D107)</f>
        <v>0</v>
      </c>
      <c r="E109" s="16">
        <f>COUNTA(E106:E107)</f>
        <v>0</v>
      </c>
      <c r="F109" s="219" t="str">
        <f>IF(E109=1,"Not Applicable",C110)</f>
        <v/>
      </c>
      <c r="G109" s="220"/>
    </row>
    <row r="110" spans="1:7" ht="16.5" x14ac:dyDescent="0.25">
      <c r="A110" s="312" t="s">
        <v>24</v>
      </c>
      <c r="B110" s="312"/>
      <c r="C110" s="309" t="str">
        <f>IFERROR(D109/C108,"")</f>
        <v/>
      </c>
      <c r="D110" s="310"/>
      <c r="E110" s="311"/>
      <c r="F110" s="205"/>
      <c r="G110" s="206"/>
    </row>
    <row r="111" spans="1:7" ht="17.25" customHeight="1" x14ac:dyDescent="0.25">
      <c r="A111" s="313" t="s">
        <v>364</v>
      </c>
      <c r="B111" s="314"/>
      <c r="C111" s="314"/>
      <c r="D111" s="314"/>
      <c r="E111" s="314"/>
      <c r="F111" s="314"/>
      <c r="G111" s="315"/>
    </row>
    <row r="112" spans="1:7" ht="16.5" customHeight="1" x14ac:dyDescent="0.25">
      <c r="A112" s="186" t="s">
        <v>363</v>
      </c>
      <c r="B112" s="170"/>
      <c r="C112" s="197" t="s">
        <v>34</v>
      </c>
      <c r="D112" s="316"/>
      <c r="E112" s="256"/>
      <c r="F112" s="21"/>
      <c r="G112" s="21"/>
    </row>
    <row r="113" spans="1:7" ht="32.25" customHeight="1" x14ac:dyDescent="0.25">
      <c r="A113" s="304" t="s">
        <v>362</v>
      </c>
      <c r="B113" s="305"/>
      <c r="C113" s="89">
        <v>0</v>
      </c>
      <c r="D113" s="89">
        <v>1</v>
      </c>
      <c r="E113" s="98" t="s">
        <v>350</v>
      </c>
      <c r="F113" s="107" t="s">
        <v>361</v>
      </c>
      <c r="G113" s="100" t="s">
        <v>9</v>
      </c>
    </row>
    <row r="114" spans="1:7" ht="76.5" customHeight="1" x14ac:dyDescent="0.25">
      <c r="A114" s="1">
        <v>1</v>
      </c>
      <c r="B114" s="106" t="s">
        <v>360</v>
      </c>
      <c r="C114" s="103"/>
      <c r="D114" s="103"/>
      <c r="E114" s="104"/>
      <c r="F114" s="64"/>
      <c r="G114" s="67"/>
    </row>
    <row r="115" spans="1:7" ht="73.5" customHeight="1" x14ac:dyDescent="0.25">
      <c r="A115" s="1">
        <v>2</v>
      </c>
      <c r="B115" s="106" t="s">
        <v>359</v>
      </c>
      <c r="C115" s="103"/>
      <c r="D115" s="103"/>
      <c r="E115" s="104"/>
      <c r="F115" s="64"/>
      <c r="G115" s="67"/>
    </row>
    <row r="116" spans="1:7" ht="16.5" x14ac:dyDescent="0.25">
      <c r="A116" s="306" t="s">
        <v>358</v>
      </c>
      <c r="B116" s="307"/>
      <c r="C116" s="274">
        <f>COUNTA(C114:D115)</f>
        <v>0</v>
      </c>
      <c r="D116" s="308"/>
      <c r="E116" s="275"/>
      <c r="F116" s="201" t="s">
        <v>11</v>
      </c>
      <c r="G116" s="202"/>
    </row>
    <row r="117" spans="1:7" ht="16.5" x14ac:dyDescent="0.25">
      <c r="A117" s="241" t="s">
        <v>10</v>
      </c>
      <c r="B117" s="242"/>
      <c r="C117" s="16">
        <f>COUNTA(C114:C115)</f>
        <v>0</v>
      </c>
      <c r="D117" s="16">
        <f>COUNTA(D114:D115)</f>
        <v>0</v>
      </c>
      <c r="E117" s="16">
        <f>COUNTA(E114:E115)</f>
        <v>0</v>
      </c>
      <c r="F117" s="219" t="str">
        <f>IF(E117=2,"Not Applicable",C118)</f>
        <v/>
      </c>
      <c r="G117" s="220"/>
    </row>
    <row r="118" spans="1:7" ht="16.5" x14ac:dyDescent="0.25">
      <c r="A118" s="241" t="s">
        <v>24</v>
      </c>
      <c r="B118" s="242"/>
      <c r="C118" s="309" t="str">
        <f>IFERROR(D117/C116,"")</f>
        <v/>
      </c>
      <c r="D118" s="310"/>
      <c r="E118" s="311"/>
      <c r="F118" s="205"/>
      <c r="G118" s="206"/>
    </row>
    <row r="119" spans="1:7" ht="17.25" customHeight="1" x14ac:dyDescent="0.25">
      <c r="A119" s="86"/>
      <c r="B119" s="86"/>
      <c r="C119" s="86"/>
      <c r="D119" s="86"/>
      <c r="F119" s="86"/>
      <c r="G119" s="86"/>
    </row>
    <row r="120" spans="1:7" ht="32.25" customHeight="1" x14ac:dyDescent="0.25">
      <c r="A120" s="86"/>
      <c r="B120" s="86"/>
      <c r="C120" s="86"/>
      <c r="D120" s="86"/>
      <c r="F120" s="86"/>
      <c r="G120" s="86"/>
    </row>
    <row r="121" spans="1:7" ht="17.25" customHeight="1" x14ac:dyDescent="0.25">
      <c r="A121" s="86"/>
      <c r="B121" s="86"/>
      <c r="C121" s="86"/>
      <c r="D121" s="86"/>
      <c r="F121" s="86"/>
      <c r="G121" s="86"/>
    </row>
    <row r="122" spans="1:7" ht="33" customHeight="1" x14ac:dyDescent="0.25">
      <c r="A122" s="86"/>
      <c r="B122" s="86"/>
      <c r="C122" s="86"/>
      <c r="D122" s="86"/>
      <c r="F122" s="86"/>
      <c r="G122" s="86"/>
    </row>
    <row r="123" spans="1:7" x14ac:dyDescent="0.25">
      <c r="A123" s="86"/>
      <c r="B123" s="86"/>
      <c r="C123" s="86"/>
      <c r="D123" s="86"/>
      <c r="F123" s="86"/>
      <c r="G123" s="86"/>
    </row>
    <row r="124" spans="1:7" ht="33" customHeight="1" x14ac:dyDescent="0.25">
      <c r="A124" s="86"/>
      <c r="B124" s="86"/>
      <c r="C124" s="86"/>
      <c r="D124" s="86"/>
      <c r="F124" s="86"/>
      <c r="G124" s="86"/>
    </row>
    <row r="125" spans="1:7" x14ac:dyDescent="0.25">
      <c r="A125" s="86"/>
      <c r="B125" s="86"/>
      <c r="C125" s="86"/>
      <c r="D125" s="86"/>
      <c r="F125" s="86"/>
      <c r="G125" s="86"/>
    </row>
    <row r="126" spans="1:7" x14ac:dyDescent="0.25">
      <c r="A126" s="86"/>
      <c r="B126" s="86"/>
      <c r="C126" s="86"/>
      <c r="D126" s="86"/>
      <c r="F126" s="86"/>
      <c r="G126" s="86"/>
    </row>
    <row r="127" spans="1:7" s="92" customFormat="1" x14ac:dyDescent="0.25"/>
    <row r="128" spans="1:7" x14ac:dyDescent="0.25">
      <c r="A128" s="86"/>
      <c r="B128" s="86"/>
      <c r="C128" s="86"/>
      <c r="D128" s="86"/>
      <c r="F128" s="86"/>
      <c r="G128" s="86"/>
    </row>
    <row r="129" s="86" customFormat="1" x14ac:dyDescent="0.25"/>
    <row r="130" s="86" customFormat="1" ht="16.5" customHeight="1" x14ac:dyDescent="0.25"/>
    <row r="131" s="86" customFormat="1" ht="16.5" customHeight="1" x14ac:dyDescent="0.25"/>
    <row r="132" s="86" customFormat="1" ht="33" customHeight="1" x14ac:dyDescent="0.25"/>
    <row r="133" s="86" customFormat="1" x14ac:dyDescent="0.25"/>
    <row r="134" s="92" customFormat="1" x14ac:dyDescent="0.25"/>
    <row r="135" s="86" customFormat="1" x14ac:dyDescent="0.25"/>
    <row r="136" s="86" customFormat="1" x14ac:dyDescent="0.25"/>
  </sheetData>
  <mergeCells count="133">
    <mergeCell ref="A11:B11"/>
    <mergeCell ref="F11:G12"/>
    <mergeCell ref="A12:B12"/>
    <mergeCell ref="C12:E12"/>
    <mergeCell ref="A13:G13"/>
    <mergeCell ref="A14:B14"/>
    <mergeCell ref="C14:E14"/>
    <mergeCell ref="A1:D4"/>
    <mergeCell ref="A6:G6"/>
    <mergeCell ref="A7:B7"/>
    <mergeCell ref="C7:E7"/>
    <mergeCell ref="A8:B8"/>
    <mergeCell ref="A10:B10"/>
    <mergeCell ref="C10:E10"/>
    <mergeCell ref="F10:G10"/>
    <mergeCell ref="A24:G24"/>
    <mergeCell ref="A25:B25"/>
    <mergeCell ref="C25:E25"/>
    <mergeCell ref="A26:B26"/>
    <mergeCell ref="A37:B37"/>
    <mergeCell ref="C37:E37"/>
    <mergeCell ref="F37:G37"/>
    <mergeCell ref="A15:B15"/>
    <mergeCell ref="A21:B21"/>
    <mergeCell ref="C21:E21"/>
    <mergeCell ref="F21:G21"/>
    <mergeCell ref="A22:B22"/>
    <mergeCell ref="F22:G23"/>
    <mergeCell ref="A23:B23"/>
    <mergeCell ref="C23:E23"/>
    <mergeCell ref="A42:B42"/>
    <mergeCell ref="A50:B50"/>
    <mergeCell ref="C50:E50"/>
    <mergeCell ref="F50:G50"/>
    <mergeCell ref="A51:B51"/>
    <mergeCell ref="F51:G52"/>
    <mergeCell ref="A52:B52"/>
    <mergeCell ref="C52:E52"/>
    <mergeCell ref="A38:B38"/>
    <mergeCell ref="F38:G39"/>
    <mergeCell ref="A39:B39"/>
    <mergeCell ref="C39:E39"/>
    <mergeCell ref="A40:G40"/>
    <mergeCell ref="A41:B41"/>
    <mergeCell ref="C41:E41"/>
    <mergeCell ref="A58:B58"/>
    <mergeCell ref="F58:G59"/>
    <mergeCell ref="A59:B59"/>
    <mergeCell ref="C59:E59"/>
    <mergeCell ref="A60:G60"/>
    <mergeCell ref="A61:B61"/>
    <mergeCell ref="C61:E61"/>
    <mergeCell ref="A53:G53"/>
    <mergeCell ref="A54:B54"/>
    <mergeCell ref="C54:E54"/>
    <mergeCell ref="A55:B55"/>
    <mergeCell ref="A57:B57"/>
    <mergeCell ref="C57:E57"/>
    <mergeCell ref="F57:G57"/>
    <mergeCell ref="A68:G68"/>
    <mergeCell ref="A69:B69"/>
    <mergeCell ref="C69:E69"/>
    <mergeCell ref="A70:B70"/>
    <mergeCell ref="A76:B76"/>
    <mergeCell ref="C76:E76"/>
    <mergeCell ref="F76:G76"/>
    <mergeCell ref="A62:B62"/>
    <mergeCell ref="A65:B65"/>
    <mergeCell ref="C65:E65"/>
    <mergeCell ref="F65:G65"/>
    <mergeCell ref="A66:B66"/>
    <mergeCell ref="F66:G67"/>
    <mergeCell ref="A67:B67"/>
    <mergeCell ref="C67:E67"/>
    <mergeCell ref="A81:B81"/>
    <mergeCell ref="A85:B85"/>
    <mergeCell ref="C85:E85"/>
    <mergeCell ref="F85:G85"/>
    <mergeCell ref="A86:B86"/>
    <mergeCell ref="F86:G87"/>
    <mergeCell ref="A87:B87"/>
    <mergeCell ref="C87:E87"/>
    <mergeCell ref="A77:B77"/>
    <mergeCell ref="F77:G78"/>
    <mergeCell ref="A78:B78"/>
    <mergeCell ref="C78:E78"/>
    <mergeCell ref="A79:G79"/>
    <mergeCell ref="A80:B80"/>
    <mergeCell ref="C80:E80"/>
    <mergeCell ref="A93:B93"/>
    <mergeCell ref="F93:G94"/>
    <mergeCell ref="A94:B94"/>
    <mergeCell ref="C94:E94"/>
    <mergeCell ref="A95:G95"/>
    <mergeCell ref="A96:B96"/>
    <mergeCell ref="C96:E96"/>
    <mergeCell ref="A88:G88"/>
    <mergeCell ref="A89:B89"/>
    <mergeCell ref="C89:E89"/>
    <mergeCell ref="A90:B90"/>
    <mergeCell ref="A92:B92"/>
    <mergeCell ref="C92:E92"/>
    <mergeCell ref="F92:G92"/>
    <mergeCell ref="A103:G103"/>
    <mergeCell ref="A104:B104"/>
    <mergeCell ref="C104:E104"/>
    <mergeCell ref="A105:B105"/>
    <mergeCell ref="A108:B108"/>
    <mergeCell ref="C108:E108"/>
    <mergeCell ref="F108:G108"/>
    <mergeCell ref="A97:B97"/>
    <mergeCell ref="A100:B100"/>
    <mergeCell ref="C100:E100"/>
    <mergeCell ref="F100:G100"/>
    <mergeCell ref="A101:B101"/>
    <mergeCell ref="F101:G102"/>
    <mergeCell ref="A102:B102"/>
    <mergeCell ref="C102:E102"/>
    <mergeCell ref="A113:B113"/>
    <mergeCell ref="A116:B116"/>
    <mergeCell ref="C116:E116"/>
    <mergeCell ref="F116:G116"/>
    <mergeCell ref="A117:B117"/>
    <mergeCell ref="F117:G118"/>
    <mergeCell ref="A118:B118"/>
    <mergeCell ref="C118:E118"/>
    <mergeCell ref="A109:B109"/>
    <mergeCell ref="F109:G110"/>
    <mergeCell ref="A110:B110"/>
    <mergeCell ref="C110:E110"/>
    <mergeCell ref="A111:G111"/>
    <mergeCell ref="A112:B112"/>
    <mergeCell ref="C112:E112"/>
  </mergeCells>
  <printOptions horizontalCentered="1"/>
  <pageMargins left="0.2" right="0.2" top="1.1499999999999999" bottom="0.5" header="0.3" footer="0.3"/>
  <pageSetup scale="47" orientation="portrait" r:id="rId1"/>
  <headerFooter>
    <oddHeader>&amp;L&amp;G&amp;C&amp;"+,Regular"&amp;18&amp;K000000Health Services - Regulatory Oversight &amp;"+,Bold"
Delegation Oversight Care Management 
&amp;UMedicare D-SNP DOA Policy Review 2024-2025</oddHeader>
    <oddFooter>&amp;CDelegation Oversight Care Management 
Medicare D-SNP Policy Review 2024-2025&amp;RPage &amp;P of &amp;N</oddFooter>
  </headerFooter>
  <rowBreaks count="3" manualBreakCount="3">
    <brk id="30" max="6" man="1"/>
    <brk id="52" max="6" man="1"/>
    <brk id="78"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82AF-B040-490D-8FCD-E4DF3A019D48}">
  <dimension ref="A1:Y133"/>
  <sheetViews>
    <sheetView showGridLines="0" showRuler="0" view="pageLayout" topLeftCell="A7" zoomScale="70" zoomScaleNormal="90" zoomScaleSheetLayoutView="62" zoomScalePageLayoutView="70" workbookViewId="0">
      <selection activeCell="P3" sqref="P3"/>
    </sheetView>
  </sheetViews>
  <sheetFormatPr defaultColWidth="9.140625" defaultRowHeight="14.25" x14ac:dyDescent="0.25"/>
  <cols>
    <col min="1" max="1" width="3.42578125" style="2" customWidth="1"/>
    <col min="2" max="2" width="72.42578125" style="2" customWidth="1"/>
    <col min="3" max="3" width="7" style="2" customWidth="1"/>
    <col min="4" max="4" width="8.5703125" style="2" customWidth="1"/>
    <col min="5" max="5" width="7.28515625" style="2" customWidth="1"/>
    <col min="6" max="14" width="0" style="3" hidden="1" customWidth="1"/>
    <col min="15" max="15" width="47.28515625" style="2" customWidth="1"/>
    <col min="16" max="16" width="50.7109375" style="2" customWidth="1"/>
    <col min="17" max="24" width="9.140625" style="3"/>
    <col min="25" max="25" width="27.42578125" style="3" hidden="1" customWidth="1"/>
    <col min="26" max="16384" width="9.140625" style="3"/>
  </cols>
  <sheetData>
    <row r="1" spans="1:25" ht="18" x14ac:dyDescent="0.25">
      <c r="A1" s="360"/>
      <c r="B1" s="361"/>
      <c r="O1" s="48" t="s">
        <v>14</v>
      </c>
      <c r="P1" s="8"/>
    </row>
    <row r="2" spans="1:25" ht="18" x14ac:dyDescent="0.25">
      <c r="A2" s="361"/>
      <c r="B2" s="361"/>
      <c r="O2" s="49" t="s">
        <v>15</v>
      </c>
      <c r="P2" s="7"/>
      <c r="Y2" s="13" t="s">
        <v>30</v>
      </c>
    </row>
    <row r="3" spans="1:25" ht="18.75" thickBot="1" x14ac:dyDescent="0.3">
      <c r="A3" s="361"/>
      <c r="B3" s="361"/>
      <c r="O3" s="50" t="s">
        <v>127</v>
      </c>
      <c r="P3" s="51">
        <f>(O14+O22+O34+O44+O54+O61+O70+O81+O93+O103+O109+O116+O123+O132)/14</f>
        <v>0</v>
      </c>
      <c r="Y3" s="11" t="s">
        <v>16</v>
      </c>
    </row>
    <row r="4" spans="1:25" x14ac:dyDescent="0.25">
      <c r="O4" s="3"/>
      <c r="P4" s="29"/>
      <c r="Y4" s="11" t="s">
        <v>27</v>
      </c>
    </row>
    <row r="5" spans="1:25" ht="16.5" customHeight="1" x14ac:dyDescent="0.25">
      <c r="A5" s="359" t="s">
        <v>128</v>
      </c>
      <c r="B5" s="359"/>
      <c r="C5" s="359"/>
      <c r="D5" s="359"/>
      <c r="E5" s="359"/>
      <c r="F5" s="359"/>
      <c r="G5" s="359"/>
      <c r="H5" s="359"/>
      <c r="I5" s="359"/>
      <c r="J5" s="359"/>
      <c r="K5" s="359"/>
      <c r="L5" s="359"/>
      <c r="M5" s="359"/>
      <c r="N5" s="359"/>
      <c r="O5" s="359"/>
      <c r="P5" s="359"/>
      <c r="Y5" s="11" t="s">
        <v>25</v>
      </c>
    </row>
    <row r="6" spans="1:25" ht="16.5" customHeight="1" x14ac:dyDescent="0.25">
      <c r="A6" s="185" t="s">
        <v>129</v>
      </c>
      <c r="B6" s="185"/>
      <c r="C6" s="185"/>
      <c r="D6" s="185"/>
      <c r="E6" s="185"/>
      <c r="F6" s="185"/>
      <c r="G6" s="185"/>
      <c r="H6" s="185"/>
      <c r="I6" s="185"/>
      <c r="J6" s="185"/>
      <c r="K6" s="185"/>
      <c r="L6" s="185"/>
      <c r="M6" s="185"/>
      <c r="N6" s="185"/>
      <c r="O6" s="185"/>
      <c r="P6" s="185"/>
      <c r="Y6" s="11" t="s">
        <v>23</v>
      </c>
    </row>
    <row r="7" spans="1:25" ht="16.5" customHeight="1" x14ac:dyDescent="0.25">
      <c r="A7" s="164" t="s">
        <v>130</v>
      </c>
      <c r="B7" s="165"/>
      <c r="C7" s="166" t="s">
        <v>34</v>
      </c>
      <c r="D7" s="167"/>
      <c r="E7" s="168"/>
      <c r="F7" s="43"/>
      <c r="G7" s="43"/>
      <c r="H7" s="43"/>
      <c r="I7" s="43"/>
      <c r="J7" s="43"/>
      <c r="K7" s="43"/>
      <c r="L7" s="43"/>
      <c r="M7" s="43"/>
      <c r="N7" s="43"/>
      <c r="O7" s="43"/>
      <c r="P7" s="43"/>
      <c r="Y7" s="11" t="s">
        <v>17</v>
      </c>
    </row>
    <row r="8" spans="1:25" ht="36.75" customHeight="1" x14ac:dyDescent="0.25">
      <c r="A8" s="189" t="s">
        <v>131</v>
      </c>
      <c r="B8" s="157"/>
      <c r="C8" s="60">
        <v>0</v>
      </c>
      <c r="D8" s="60">
        <v>0.5</v>
      </c>
      <c r="E8" s="60">
        <v>1</v>
      </c>
      <c r="F8" s="61"/>
      <c r="G8" s="61"/>
      <c r="H8" s="61"/>
      <c r="I8" s="61"/>
      <c r="J8" s="61"/>
      <c r="K8" s="61"/>
      <c r="L8" s="61"/>
      <c r="M8" s="61"/>
      <c r="N8" s="61"/>
      <c r="O8" s="60" t="s">
        <v>250</v>
      </c>
      <c r="P8" s="62" t="s">
        <v>9</v>
      </c>
      <c r="Y8" s="12" t="s">
        <v>22</v>
      </c>
    </row>
    <row r="9" spans="1:25" ht="17.25" customHeight="1" x14ac:dyDescent="0.25">
      <c r="A9" s="1">
        <v>1</v>
      </c>
      <c r="B9" s="28" t="s">
        <v>132</v>
      </c>
      <c r="C9" s="19" t="s">
        <v>13</v>
      </c>
      <c r="D9" s="19"/>
      <c r="E9" s="19"/>
      <c r="F9" s="4"/>
      <c r="G9" s="4"/>
      <c r="H9" s="4"/>
      <c r="I9" s="4"/>
      <c r="J9" s="4"/>
      <c r="K9" s="4"/>
      <c r="L9" s="4"/>
      <c r="M9" s="4"/>
      <c r="N9" s="4"/>
      <c r="O9" s="5"/>
      <c r="P9" s="5"/>
      <c r="Y9" s="11" t="s">
        <v>237</v>
      </c>
    </row>
    <row r="10" spans="1:25" ht="16.5" x14ac:dyDescent="0.25">
      <c r="A10" s="1">
        <v>2</v>
      </c>
      <c r="B10" s="28" t="s">
        <v>133</v>
      </c>
      <c r="C10" s="19" t="s">
        <v>13</v>
      </c>
      <c r="D10" s="19"/>
      <c r="E10" s="19"/>
      <c r="F10" s="4"/>
      <c r="G10" s="4"/>
      <c r="H10" s="4"/>
      <c r="I10" s="4"/>
      <c r="J10" s="4"/>
      <c r="K10" s="4"/>
      <c r="L10" s="4"/>
      <c r="M10" s="4"/>
      <c r="N10" s="4"/>
      <c r="O10" s="5"/>
      <c r="P10" s="5"/>
      <c r="Y10" s="11" t="s">
        <v>18</v>
      </c>
    </row>
    <row r="11" spans="1:25" ht="16.5" x14ac:dyDescent="0.25">
      <c r="A11" s="1">
        <v>3</v>
      </c>
      <c r="B11" s="28" t="s">
        <v>134</v>
      </c>
      <c r="C11" s="19" t="s">
        <v>13</v>
      </c>
      <c r="D11" s="19"/>
      <c r="E11" s="19"/>
      <c r="F11" s="4"/>
      <c r="G11" s="4"/>
      <c r="H11" s="4"/>
      <c r="I11" s="4"/>
      <c r="J11" s="4"/>
      <c r="K11" s="4"/>
      <c r="L11" s="4"/>
      <c r="M11" s="4"/>
      <c r="N11" s="4"/>
      <c r="O11" s="5"/>
      <c r="P11" s="5"/>
      <c r="Y11" s="11" t="s">
        <v>238</v>
      </c>
    </row>
    <row r="12" spans="1:25" ht="16.5" x14ac:dyDescent="0.25">
      <c r="A12" s="1">
        <v>4</v>
      </c>
      <c r="B12" s="28" t="s">
        <v>135</v>
      </c>
      <c r="C12" s="19" t="s">
        <v>13</v>
      </c>
      <c r="D12" s="19"/>
      <c r="E12" s="19"/>
      <c r="F12" s="4"/>
      <c r="G12" s="4"/>
      <c r="H12" s="4"/>
      <c r="I12" s="4"/>
      <c r="J12" s="4"/>
      <c r="K12" s="4"/>
      <c r="L12" s="4"/>
      <c r="M12" s="4"/>
      <c r="N12" s="4"/>
      <c r="O12" s="5"/>
      <c r="P12" s="5"/>
      <c r="Y12" s="11" t="s">
        <v>239</v>
      </c>
    </row>
    <row r="13" spans="1:25" ht="16.5" x14ac:dyDescent="0.25">
      <c r="A13" s="171" t="s">
        <v>136</v>
      </c>
      <c r="B13" s="172"/>
      <c r="C13" s="173">
        <v>4</v>
      </c>
      <c r="D13" s="173"/>
      <c r="E13" s="173"/>
      <c r="F13" s="14"/>
      <c r="G13" s="14"/>
      <c r="H13" s="14"/>
      <c r="I13" s="14"/>
      <c r="J13" s="14"/>
      <c r="K13" s="14"/>
      <c r="L13" s="14"/>
      <c r="M13" s="14"/>
      <c r="N13" s="14"/>
      <c r="O13" s="17" t="s">
        <v>11</v>
      </c>
      <c r="P13" s="174"/>
      <c r="Y13" s="11" t="s">
        <v>26</v>
      </c>
    </row>
    <row r="14" spans="1:25" ht="16.5" x14ac:dyDescent="0.25">
      <c r="A14" s="171" t="s">
        <v>10</v>
      </c>
      <c r="B14" s="172"/>
      <c r="C14" s="16">
        <v>0</v>
      </c>
      <c r="D14" s="16">
        <f>COUNTA(D9:D12)*0.5</f>
        <v>0</v>
      </c>
      <c r="E14" s="16">
        <f>COUNTA(E9:E12)</f>
        <v>0</v>
      </c>
      <c r="F14" s="14"/>
      <c r="G14" s="14"/>
      <c r="H14" s="14"/>
      <c r="I14" s="14"/>
      <c r="J14" s="14"/>
      <c r="K14" s="14"/>
      <c r="L14" s="14"/>
      <c r="M14" s="14"/>
      <c r="N14" s="14"/>
      <c r="O14" s="176">
        <f>(D14+E14)/(C13)</f>
        <v>0</v>
      </c>
      <c r="P14" s="175"/>
      <c r="Y14" s="11" t="s">
        <v>19</v>
      </c>
    </row>
    <row r="15" spans="1:25" ht="16.5" x14ac:dyDescent="0.25">
      <c r="A15" s="171" t="s">
        <v>24</v>
      </c>
      <c r="B15" s="172"/>
      <c r="C15" s="6">
        <v>0</v>
      </c>
      <c r="D15" s="6">
        <f>(D14/$C$13)</f>
        <v>0</v>
      </c>
      <c r="E15" s="6">
        <f>E14/C13</f>
        <v>0</v>
      </c>
      <c r="F15" s="14"/>
      <c r="G15" s="14"/>
      <c r="H15" s="14"/>
      <c r="I15" s="14"/>
      <c r="J15" s="14"/>
      <c r="K15" s="14"/>
      <c r="L15" s="14"/>
      <c r="M15" s="14"/>
      <c r="N15" s="14"/>
      <c r="O15" s="176"/>
      <c r="P15" s="175"/>
      <c r="Y15" s="11" t="s">
        <v>20</v>
      </c>
    </row>
    <row r="16" spans="1:25" ht="16.5" x14ac:dyDescent="0.25">
      <c r="A16" s="359" t="s">
        <v>137</v>
      </c>
      <c r="B16" s="359"/>
      <c r="C16" s="359"/>
      <c r="D16" s="359"/>
      <c r="E16" s="359"/>
      <c r="F16" s="359"/>
      <c r="G16" s="359"/>
      <c r="H16" s="359"/>
      <c r="I16" s="359"/>
      <c r="J16" s="359"/>
      <c r="K16" s="359"/>
      <c r="L16" s="359"/>
      <c r="M16" s="359"/>
      <c r="N16" s="359"/>
      <c r="O16" s="359"/>
      <c r="P16" s="359"/>
      <c r="Y16" s="11" t="s">
        <v>21</v>
      </c>
    </row>
    <row r="17" spans="1:25" ht="16.5" customHeight="1" x14ac:dyDescent="0.25">
      <c r="A17" s="185" t="s">
        <v>138</v>
      </c>
      <c r="B17" s="185"/>
      <c r="C17" s="185"/>
      <c r="D17" s="185"/>
      <c r="E17" s="185"/>
      <c r="F17" s="185"/>
      <c r="G17" s="185"/>
      <c r="H17" s="185"/>
      <c r="I17" s="185"/>
      <c r="J17" s="185"/>
      <c r="K17" s="185"/>
      <c r="L17" s="185"/>
      <c r="M17" s="185"/>
      <c r="N17" s="185"/>
      <c r="O17" s="185"/>
      <c r="P17" s="185"/>
      <c r="Y17" s="11" t="s">
        <v>29</v>
      </c>
    </row>
    <row r="18" spans="1:25" ht="23.25" customHeight="1" x14ac:dyDescent="0.25">
      <c r="A18" s="169" t="s">
        <v>139</v>
      </c>
      <c r="B18" s="170"/>
      <c r="C18" s="166" t="s">
        <v>34</v>
      </c>
      <c r="D18" s="167"/>
      <c r="E18" s="168"/>
      <c r="F18" s="26"/>
      <c r="G18" s="26"/>
      <c r="H18" s="26"/>
      <c r="I18" s="26"/>
      <c r="J18" s="26"/>
      <c r="K18" s="26"/>
      <c r="L18" s="26"/>
      <c r="M18" s="26"/>
      <c r="N18" s="26"/>
      <c r="O18" s="26"/>
      <c r="P18" s="26"/>
      <c r="Y18" s="11" t="s">
        <v>240</v>
      </c>
    </row>
    <row r="19" spans="1:25" ht="33" x14ac:dyDescent="0.25">
      <c r="A19" s="234" t="s">
        <v>140</v>
      </c>
      <c r="B19" s="257"/>
      <c r="C19" s="60">
        <v>0</v>
      </c>
      <c r="D19" s="60">
        <v>0.5</v>
      </c>
      <c r="E19" s="60">
        <v>1</v>
      </c>
      <c r="F19" s="61"/>
      <c r="G19" s="61"/>
      <c r="H19" s="61"/>
      <c r="I19" s="61"/>
      <c r="J19" s="61"/>
      <c r="K19" s="61"/>
      <c r="L19" s="61"/>
      <c r="M19" s="61"/>
      <c r="N19" s="61"/>
      <c r="O19" s="60" t="s">
        <v>250</v>
      </c>
      <c r="P19" s="62" t="s">
        <v>9</v>
      </c>
      <c r="Y19" s="11"/>
    </row>
    <row r="20" spans="1:25" ht="16.5" x14ac:dyDescent="0.25">
      <c r="A20" s="258"/>
      <c r="B20" s="259"/>
      <c r="C20" s="19" t="s">
        <v>13</v>
      </c>
      <c r="D20" s="19"/>
      <c r="E20" s="19"/>
      <c r="F20" s="4"/>
      <c r="G20" s="4"/>
      <c r="H20" s="4"/>
      <c r="I20" s="4"/>
      <c r="J20" s="4"/>
      <c r="K20" s="4"/>
      <c r="L20" s="4"/>
      <c r="M20" s="4"/>
      <c r="N20" s="4"/>
      <c r="O20" s="5"/>
      <c r="P20" s="5"/>
      <c r="Y20" s="11"/>
    </row>
    <row r="21" spans="1:25" ht="16.5" x14ac:dyDescent="0.25">
      <c r="A21" s="171" t="s">
        <v>141</v>
      </c>
      <c r="B21" s="172"/>
      <c r="C21" s="173">
        <v>1</v>
      </c>
      <c r="D21" s="173"/>
      <c r="E21" s="173"/>
      <c r="F21" s="14"/>
      <c r="G21" s="14"/>
      <c r="H21" s="14"/>
      <c r="I21" s="14"/>
      <c r="J21" s="14"/>
      <c r="K21" s="14"/>
      <c r="L21" s="14"/>
      <c r="M21" s="14"/>
      <c r="N21" s="14"/>
      <c r="O21" s="17" t="s">
        <v>11</v>
      </c>
      <c r="P21" s="5"/>
      <c r="Y21" s="11"/>
    </row>
    <row r="22" spans="1:25" ht="16.5" x14ac:dyDescent="0.25">
      <c r="A22" s="171" t="s">
        <v>10</v>
      </c>
      <c r="B22" s="172"/>
      <c r="C22" s="16">
        <v>0</v>
      </c>
      <c r="D22" s="16">
        <f>COUNTA(D20)*0.5</f>
        <v>0</v>
      </c>
      <c r="E22" s="16">
        <f>COUNTA(E20)</f>
        <v>0</v>
      </c>
      <c r="F22" s="14"/>
      <c r="G22" s="14"/>
      <c r="H22" s="14"/>
      <c r="I22" s="14"/>
      <c r="J22" s="14"/>
      <c r="K22" s="14"/>
      <c r="L22" s="14"/>
      <c r="M22" s="14"/>
      <c r="N22" s="14"/>
      <c r="O22" s="176">
        <f>(D22+E22)/(C21)</f>
        <v>0</v>
      </c>
      <c r="P22" s="5"/>
      <c r="Y22" s="11"/>
    </row>
    <row r="23" spans="1:25" ht="16.5" x14ac:dyDescent="0.25">
      <c r="A23" s="171" t="s">
        <v>24</v>
      </c>
      <c r="B23" s="172"/>
      <c r="C23" s="6">
        <v>0</v>
      </c>
      <c r="D23" s="6">
        <f>(D22/$C$21)</f>
        <v>0</v>
      </c>
      <c r="E23" s="6">
        <f>E22/C21</f>
        <v>0</v>
      </c>
      <c r="F23" s="14"/>
      <c r="G23" s="14"/>
      <c r="H23" s="14"/>
      <c r="I23" s="14"/>
      <c r="J23" s="14"/>
      <c r="K23" s="14"/>
      <c r="L23" s="14"/>
      <c r="M23" s="14"/>
      <c r="N23" s="14"/>
      <c r="O23" s="176"/>
      <c r="P23" s="5"/>
    </row>
    <row r="24" spans="1:25" ht="16.5" x14ac:dyDescent="0.25">
      <c r="A24" s="359" t="s">
        <v>142</v>
      </c>
      <c r="B24" s="359"/>
      <c r="C24" s="359"/>
      <c r="D24" s="359"/>
      <c r="E24" s="359"/>
      <c r="F24" s="359"/>
      <c r="G24" s="359"/>
      <c r="H24" s="359"/>
      <c r="I24" s="359"/>
      <c r="J24" s="359"/>
      <c r="K24" s="359"/>
      <c r="L24" s="359"/>
      <c r="M24" s="359"/>
      <c r="N24" s="359"/>
      <c r="O24" s="359"/>
      <c r="P24" s="359"/>
      <c r="Y24" s="10"/>
    </row>
    <row r="25" spans="1:25" ht="16.5" x14ac:dyDescent="0.25">
      <c r="A25" s="185" t="s">
        <v>143</v>
      </c>
      <c r="B25" s="185"/>
      <c r="C25" s="185"/>
      <c r="D25" s="185"/>
      <c r="E25" s="185"/>
      <c r="F25" s="185"/>
      <c r="G25" s="185"/>
      <c r="H25" s="185"/>
      <c r="I25" s="185"/>
      <c r="J25" s="185"/>
      <c r="K25" s="185"/>
      <c r="L25" s="185"/>
      <c r="M25" s="185"/>
      <c r="N25" s="185"/>
      <c r="O25" s="185"/>
      <c r="P25" s="185"/>
    </row>
    <row r="26" spans="1:25" ht="16.5" customHeight="1" x14ac:dyDescent="0.25">
      <c r="A26" s="169" t="s">
        <v>144</v>
      </c>
      <c r="B26" s="170"/>
      <c r="C26" s="166" t="s">
        <v>34</v>
      </c>
      <c r="D26" s="167"/>
      <c r="E26" s="168"/>
      <c r="F26" s="26"/>
      <c r="G26" s="26"/>
      <c r="H26" s="26"/>
      <c r="I26" s="26"/>
      <c r="J26" s="26"/>
      <c r="K26" s="26"/>
      <c r="L26" s="26"/>
      <c r="M26" s="26"/>
      <c r="N26" s="26"/>
      <c r="O26" s="26"/>
      <c r="P26" s="26"/>
    </row>
    <row r="27" spans="1:25" ht="53.25" customHeight="1" x14ac:dyDescent="0.25">
      <c r="A27" s="189" t="s">
        <v>145</v>
      </c>
      <c r="B27" s="157"/>
      <c r="C27" s="60">
        <v>0</v>
      </c>
      <c r="D27" s="60">
        <v>0.5</v>
      </c>
      <c r="E27" s="60">
        <v>1</v>
      </c>
      <c r="F27" s="61"/>
      <c r="G27" s="61"/>
      <c r="H27" s="61"/>
      <c r="I27" s="61"/>
      <c r="J27" s="61"/>
      <c r="K27" s="61"/>
      <c r="L27" s="61"/>
      <c r="M27" s="61"/>
      <c r="N27" s="61"/>
      <c r="O27" s="60" t="s">
        <v>250</v>
      </c>
      <c r="P27" s="62" t="s">
        <v>9</v>
      </c>
      <c r="Y27" s="10"/>
    </row>
    <row r="28" spans="1:25" ht="16.5" x14ac:dyDescent="0.25">
      <c r="A28" s="1">
        <v>1</v>
      </c>
      <c r="B28" s="28" t="s">
        <v>146</v>
      </c>
      <c r="C28" s="24" t="s">
        <v>13</v>
      </c>
      <c r="D28" s="24"/>
      <c r="E28" s="24"/>
      <c r="F28" s="4"/>
      <c r="G28" s="4"/>
      <c r="H28" s="4"/>
      <c r="I28" s="4"/>
      <c r="J28" s="4"/>
      <c r="K28" s="4"/>
      <c r="L28" s="4"/>
      <c r="M28" s="4"/>
      <c r="N28" s="4"/>
      <c r="O28" s="5"/>
      <c r="P28" s="5"/>
    </row>
    <row r="29" spans="1:25" ht="16.5" x14ac:dyDescent="0.25">
      <c r="A29" s="1">
        <v>2</v>
      </c>
      <c r="B29" s="28" t="s">
        <v>147</v>
      </c>
      <c r="C29" s="24" t="s">
        <v>13</v>
      </c>
      <c r="D29" s="24"/>
      <c r="E29" s="24"/>
      <c r="F29" s="4"/>
      <c r="G29" s="4"/>
      <c r="H29" s="4"/>
      <c r="I29" s="4"/>
      <c r="J29" s="4"/>
      <c r="K29" s="4"/>
      <c r="L29" s="4"/>
      <c r="M29" s="4"/>
      <c r="N29" s="4"/>
      <c r="O29" s="5"/>
      <c r="P29" s="5"/>
    </row>
    <row r="30" spans="1:25" ht="16.5" x14ac:dyDescent="0.25">
      <c r="A30" s="1">
        <v>3</v>
      </c>
      <c r="B30" s="28" t="s">
        <v>148</v>
      </c>
      <c r="C30" s="24" t="s">
        <v>13</v>
      </c>
      <c r="D30" s="24"/>
      <c r="E30" s="24"/>
      <c r="F30" s="4"/>
      <c r="G30" s="4"/>
      <c r="H30" s="4"/>
      <c r="I30" s="4"/>
      <c r="J30" s="4"/>
      <c r="K30" s="4"/>
      <c r="L30" s="4"/>
      <c r="M30" s="4"/>
      <c r="N30" s="4"/>
      <c r="O30" s="5"/>
      <c r="P30" s="5"/>
    </row>
    <row r="31" spans="1:25" ht="16.5" x14ac:dyDescent="0.25">
      <c r="A31" s="1">
        <v>4</v>
      </c>
      <c r="B31" s="28" t="s">
        <v>149</v>
      </c>
      <c r="C31" s="24" t="s">
        <v>13</v>
      </c>
      <c r="D31" s="24"/>
      <c r="E31" s="24"/>
      <c r="F31" s="4"/>
      <c r="G31" s="4"/>
      <c r="H31" s="4"/>
      <c r="I31" s="4"/>
      <c r="J31" s="4"/>
      <c r="K31" s="4"/>
      <c r="L31" s="4"/>
      <c r="M31" s="4"/>
      <c r="N31" s="4"/>
      <c r="O31" s="5"/>
      <c r="P31" s="5"/>
    </row>
    <row r="32" spans="1:25" ht="16.5" x14ac:dyDescent="0.25">
      <c r="A32" s="1">
        <v>5</v>
      </c>
      <c r="B32" s="28" t="s">
        <v>150</v>
      </c>
      <c r="C32" s="24" t="s">
        <v>13</v>
      </c>
      <c r="D32" s="24"/>
      <c r="E32" s="24"/>
      <c r="F32" s="4"/>
      <c r="G32" s="4"/>
      <c r="H32" s="4"/>
      <c r="I32" s="4"/>
      <c r="J32" s="4"/>
      <c r="K32" s="4"/>
      <c r="L32" s="4"/>
      <c r="M32" s="4"/>
      <c r="N32" s="4"/>
      <c r="O32" s="5"/>
      <c r="P32" s="5"/>
    </row>
    <row r="33" spans="1:25" ht="16.5" x14ac:dyDescent="0.25">
      <c r="A33" s="171" t="s">
        <v>151</v>
      </c>
      <c r="B33" s="172"/>
      <c r="C33" s="173">
        <v>5</v>
      </c>
      <c r="D33" s="173"/>
      <c r="E33" s="173"/>
      <c r="F33" s="14"/>
      <c r="G33" s="14"/>
      <c r="H33" s="14"/>
      <c r="I33" s="14"/>
      <c r="J33" s="14"/>
      <c r="K33" s="14"/>
      <c r="L33" s="14"/>
      <c r="M33" s="14"/>
      <c r="N33" s="14"/>
      <c r="O33" s="17" t="s">
        <v>11</v>
      </c>
      <c r="P33" s="174"/>
    </row>
    <row r="34" spans="1:25" ht="16.5" customHeight="1" x14ac:dyDescent="0.25">
      <c r="A34" s="171" t="s">
        <v>10</v>
      </c>
      <c r="B34" s="172"/>
      <c r="C34" s="16">
        <v>0</v>
      </c>
      <c r="D34" s="16">
        <f>COUNTA(D28:D32)*0.5</f>
        <v>0</v>
      </c>
      <c r="E34" s="16">
        <f>COUNTA(E28:N32)</f>
        <v>0</v>
      </c>
      <c r="F34" s="14"/>
      <c r="G34" s="14"/>
      <c r="H34" s="14"/>
      <c r="I34" s="14"/>
      <c r="J34" s="14"/>
      <c r="K34" s="14"/>
      <c r="L34" s="14"/>
      <c r="M34" s="14"/>
      <c r="N34" s="14"/>
      <c r="O34" s="176">
        <f>(D34+E34)/(C33)</f>
        <v>0</v>
      </c>
      <c r="P34" s="175"/>
      <c r="Y34" s="10"/>
    </row>
    <row r="35" spans="1:25" ht="16.5" customHeight="1" x14ac:dyDescent="0.25">
      <c r="A35" s="171" t="s">
        <v>24</v>
      </c>
      <c r="B35" s="172"/>
      <c r="C35" s="6">
        <v>0</v>
      </c>
      <c r="D35" s="6">
        <f>(D34/$C$33)</f>
        <v>0</v>
      </c>
      <c r="E35" s="6">
        <f>E34/C33</f>
        <v>0</v>
      </c>
      <c r="F35" s="14"/>
      <c r="G35" s="14"/>
      <c r="H35" s="14"/>
      <c r="I35" s="14"/>
      <c r="J35" s="14"/>
      <c r="K35" s="14"/>
      <c r="L35" s="14"/>
      <c r="M35" s="14"/>
      <c r="N35" s="14"/>
      <c r="O35" s="176"/>
      <c r="P35" s="175"/>
      <c r="Y35" s="10"/>
    </row>
    <row r="36" spans="1:25" ht="16.5" customHeight="1" x14ac:dyDescent="0.25">
      <c r="A36" s="169" t="s">
        <v>152</v>
      </c>
      <c r="B36" s="170"/>
      <c r="C36" s="166" t="s">
        <v>34</v>
      </c>
      <c r="D36" s="167"/>
      <c r="E36" s="168"/>
      <c r="F36" s="26"/>
      <c r="G36" s="26"/>
      <c r="H36" s="26"/>
      <c r="I36" s="26"/>
      <c r="J36" s="26"/>
      <c r="K36" s="26"/>
      <c r="L36" s="26"/>
      <c r="M36" s="26"/>
      <c r="N36" s="26"/>
      <c r="O36" s="26"/>
      <c r="P36" s="26"/>
      <c r="Y36" s="10"/>
    </row>
    <row r="37" spans="1:25" ht="33" x14ac:dyDescent="0.25">
      <c r="A37" s="189" t="s">
        <v>153</v>
      </c>
      <c r="B37" s="157"/>
      <c r="C37" s="60">
        <v>0</v>
      </c>
      <c r="D37" s="60">
        <v>0.5</v>
      </c>
      <c r="E37" s="60">
        <v>1</v>
      </c>
      <c r="F37" s="61"/>
      <c r="G37" s="61"/>
      <c r="H37" s="61"/>
      <c r="I37" s="61"/>
      <c r="J37" s="61"/>
      <c r="K37" s="61"/>
      <c r="L37" s="61"/>
      <c r="M37" s="61"/>
      <c r="N37" s="61"/>
      <c r="O37" s="60" t="s">
        <v>250</v>
      </c>
      <c r="P37" s="62" t="s">
        <v>9</v>
      </c>
      <c r="Y37" s="10"/>
    </row>
    <row r="38" spans="1:25" ht="16.5" x14ac:dyDescent="0.25">
      <c r="A38" s="1">
        <v>1</v>
      </c>
      <c r="B38" s="28" t="s">
        <v>146</v>
      </c>
      <c r="C38" s="24" t="s">
        <v>13</v>
      </c>
      <c r="D38" s="24"/>
      <c r="E38" s="24"/>
      <c r="F38" s="4"/>
      <c r="G38" s="4"/>
      <c r="H38" s="4"/>
      <c r="I38" s="4"/>
      <c r="J38" s="4"/>
      <c r="K38" s="4"/>
      <c r="L38" s="4"/>
      <c r="M38" s="4"/>
      <c r="N38" s="4"/>
      <c r="O38" s="5"/>
      <c r="P38" s="5"/>
      <c r="Y38" s="10"/>
    </row>
    <row r="39" spans="1:25" ht="16.5" x14ac:dyDescent="0.25">
      <c r="A39" s="1">
        <v>2</v>
      </c>
      <c r="B39" s="28" t="s">
        <v>147</v>
      </c>
      <c r="C39" s="24" t="s">
        <v>13</v>
      </c>
      <c r="D39" s="24"/>
      <c r="E39" s="24"/>
      <c r="F39" s="4"/>
      <c r="G39" s="4"/>
      <c r="H39" s="4"/>
      <c r="I39" s="4"/>
      <c r="J39" s="4"/>
      <c r="K39" s="4"/>
      <c r="L39" s="4"/>
      <c r="M39" s="4"/>
      <c r="N39" s="4"/>
      <c r="O39" s="5"/>
      <c r="P39" s="5"/>
      <c r="Y39" s="10"/>
    </row>
    <row r="40" spans="1:25" ht="16.5" x14ac:dyDescent="0.25">
      <c r="A40" s="1">
        <v>3</v>
      </c>
      <c r="B40" s="28" t="s">
        <v>148</v>
      </c>
      <c r="C40" s="24" t="s">
        <v>13</v>
      </c>
      <c r="D40" s="24"/>
      <c r="E40" s="24"/>
      <c r="F40" s="4"/>
      <c r="G40" s="4"/>
      <c r="H40" s="4"/>
      <c r="I40" s="4"/>
      <c r="J40" s="4"/>
      <c r="K40" s="4"/>
      <c r="L40" s="4"/>
      <c r="M40" s="4"/>
      <c r="N40" s="4"/>
      <c r="O40" s="5"/>
      <c r="P40" s="44"/>
      <c r="Y40" s="10"/>
    </row>
    <row r="41" spans="1:25" ht="16.5" x14ac:dyDescent="0.25">
      <c r="A41" s="1">
        <v>4</v>
      </c>
      <c r="B41" s="28" t="s">
        <v>149</v>
      </c>
      <c r="C41" s="24" t="s">
        <v>13</v>
      </c>
      <c r="D41" s="24"/>
      <c r="E41" s="24"/>
      <c r="F41" s="4"/>
      <c r="G41" s="4"/>
      <c r="H41" s="4"/>
      <c r="I41" s="4"/>
      <c r="J41" s="4"/>
      <c r="K41" s="4"/>
      <c r="L41" s="4"/>
      <c r="M41" s="4"/>
      <c r="N41" s="4"/>
      <c r="O41" s="5"/>
      <c r="P41" s="44"/>
    </row>
    <row r="42" spans="1:25" ht="16.5" x14ac:dyDescent="0.25">
      <c r="A42" s="1">
        <v>5</v>
      </c>
      <c r="B42" s="28" t="s">
        <v>150</v>
      </c>
      <c r="C42" s="24" t="s">
        <v>13</v>
      </c>
      <c r="D42" s="24"/>
      <c r="E42" s="24"/>
      <c r="F42" s="4"/>
      <c r="G42" s="4"/>
      <c r="H42" s="4"/>
      <c r="I42" s="4"/>
      <c r="J42" s="4"/>
      <c r="K42" s="4"/>
      <c r="L42" s="4"/>
      <c r="M42" s="4"/>
      <c r="N42" s="4"/>
      <c r="O42" s="5"/>
      <c r="P42" s="44"/>
      <c r="Y42" s="10"/>
    </row>
    <row r="43" spans="1:25" ht="16.5" x14ac:dyDescent="0.25">
      <c r="A43" s="171" t="s">
        <v>154</v>
      </c>
      <c r="B43" s="172"/>
      <c r="C43" s="173">
        <v>5</v>
      </c>
      <c r="D43" s="173"/>
      <c r="E43" s="173"/>
      <c r="F43" s="14"/>
      <c r="G43" s="14"/>
      <c r="H43" s="14"/>
      <c r="I43" s="14"/>
      <c r="J43" s="14"/>
      <c r="K43" s="14"/>
      <c r="L43" s="14"/>
      <c r="M43" s="14"/>
      <c r="N43" s="14"/>
      <c r="O43" s="17" t="s">
        <v>11</v>
      </c>
      <c r="P43" s="174"/>
    </row>
    <row r="44" spans="1:25" ht="17.25" customHeight="1" x14ac:dyDescent="0.25">
      <c r="A44" s="171" t="s">
        <v>10</v>
      </c>
      <c r="B44" s="172"/>
      <c r="C44" s="16">
        <v>0</v>
      </c>
      <c r="D44" s="16">
        <f>COUNTA(D38:D42)*0.5</f>
        <v>0</v>
      </c>
      <c r="E44" s="16">
        <f>COUNTA(E38:E42)</f>
        <v>0</v>
      </c>
      <c r="F44" s="14"/>
      <c r="G44" s="14"/>
      <c r="H44" s="14"/>
      <c r="I44" s="14"/>
      <c r="J44" s="14"/>
      <c r="K44" s="14"/>
      <c r="L44" s="14"/>
      <c r="M44" s="14"/>
      <c r="N44" s="14"/>
      <c r="O44" s="176">
        <f>(D44+E44)/(C43)</f>
        <v>0</v>
      </c>
      <c r="P44" s="175"/>
    </row>
    <row r="45" spans="1:25" ht="16.5" customHeight="1" x14ac:dyDescent="0.25">
      <c r="A45" s="171" t="s">
        <v>24</v>
      </c>
      <c r="B45" s="172"/>
      <c r="C45" s="6">
        <v>0</v>
      </c>
      <c r="D45" s="6">
        <f>(D44/$C$43)</f>
        <v>0</v>
      </c>
      <c r="E45" s="6">
        <f>E44/C43</f>
        <v>0</v>
      </c>
      <c r="F45" s="14"/>
      <c r="G45" s="14"/>
      <c r="H45" s="14"/>
      <c r="I45" s="14"/>
      <c r="J45" s="14"/>
      <c r="K45" s="14"/>
      <c r="L45" s="14"/>
      <c r="M45" s="14"/>
      <c r="N45" s="14"/>
      <c r="O45" s="176"/>
      <c r="P45" s="175"/>
    </row>
    <row r="46" spans="1:25" ht="16.5" x14ac:dyDescent="0.25">
      <c r="A46" s="353" t="s">
        <v>173</v>
      </c>
      <c r="B46" s="354"/>
      <c r="C46" s="354"/>
      <c r="D46" s="354"/>
      <c r="E46" s="354"/>
      <c r="F46" s="354"/>
      <c r="G46" s="354"/>
      <c r="H46" s="354"/>
      <c r="I46" s="354"/>
      <c r="J46" s="354"/>
      <c r="K46" s="354"/>
      <c r="L46" s="354"/>
      <c r="M46" s="354"/>
      <c r="N46" s="354"/>
      <c r="O46" s="354"/>
      <c r="P46" s="355"/>
    </row>
    <row r="47" spans="1:25" ht="16.5" x14ac:dyDescent="0.25">
      <c r="A47" s="249" t="s">
        <v>174</v>
      </c>
      <c r="B47" s="250"/>
      <c r="C47" s="250"/>
      <c r="D47" s="250"/>
      <c r="E47" s="250"/>
      <c r="F47" s="250"/>
      <c r="G47" s="250"/>
      <c r="H47" s="250"/>
      <c r="I47" s="250"/>
      <c r="J47" s="250"/>
      <c r="K47" s="250"/>
      <c r="L47" s="250"/>
      <c r="M47" s="250"/>
      <c r="N47" s="250"/>
      <c r="O47" s="250"/>
      <c r="P47" s="251"/>
    </row>
    <row r="48" spans="1:25" ht="16.5" customHeight="1" x14ac:dyDescent="0.25">
      <c r="A48" s="186" t="s">
        <v>175</v>
      </c>
      <c r="B48" s="170"/>
      <c r="C48" s="166" t="s">
        <v>34</v>
      </c>
      <c r="D48" s="167"/>
      <c r="E48" s="168"/>
      <c r="F48" s="21"/>
      <c r="G48" s="21"/>
      <c r="H48" s="21"/>
      <c r="I48" s="21"/>
      <c r="J48" s="21"/>
      <c r="K48" s="21"/>
      <c r="L48" s="21"/>
      <c r="M48" s="21"/>
      <c r="N48" s="21"/>
      <c r="O48" s="21"/>
      <c r="P48" s="21"/>
    </row>
    <row r="49" spans="1:16" ht="33" x14ac:dyDescent="0.25">
      <c r="A49" s="189" t="s">
        <v>176</v>
      </c>
      <c r="B49" s="157"/>
      <c r="C49" s="60">
        <v>0</v>
      </c>
      <c r="D49" s="60">
        <v>0.5</v>
      </c>
      <c r="E49" s="60">
        <v>1</v>
      </c>
      <c r="F49" s="61"/>
      <c r="G49" s="61"/>
      <c r="H49" s="61"/>
      <c r="I49" s="61"/>
      <c r="J49" s="61"/>
      <c r="K49" s="61"/>
      <c r="L49" s="61"/>
      <c r="M49" s="61"/>
      <c r="N49" s="61"/>
      <c r="O49" s="60" t="s">
        <v>250</v>
      </c>
      <c r="P49" s="62" t="s">
        <v>9</v>
      </c>
    </row>
    <row r="50" spans="1:16" ht="16.5" x14ac:dyDescent="0.25">
      <c r="A50" s="1">
        <v>1</v>
      </c>
      <c r="B50" s="20" t="s">
        <v>177</v>
      </c>
      <c r="C50" s="19" t="s">
        <v>13</v>
      </c>
      <c r="D50" s="19"/>
      <c r="E50" s="19"/>
      <c r="F50" s="4"/>
      <c r="G50" s="4"/>
      <c r="H50" s="4"/>
      <c r="I50" s="4"/>
      <c r="J50" s="4"/>
      <c r="K50" s="4"/>
      <c r="L50" s="4"/>
      <c r="M50" s="4"/>
      <c r="N50" s="4"/>
      <c r="O50" s="5"/>
      <c r="P50" s="5"/>
    </row>
    <row r="51" spans="1:16" ht="33" x14ac:dyDescent="0.25">
      <c r="A51" s="1">
        <v>2</v>
      </c>
      <c r="B51" s="20" t="s">
        <v>178</v>
      </c>
      <c r="C51" s="19" t="s">
        <v>13</v>
      </c>
      <c r="D51" s="19"/>
      <c r="E51" s="19"/>
      <c r="F51" s="4"/>
      <c r="G51" s="4"/>
      <c r="H51" s="4"/>
      <c r="I51" s="4"/>
      <c r="J51" s="4"/>
      <c r="K51" s="4"/>
      <c r="L51" s="4"/>
      <c r="M51" s="4"/>
      <c r="N51" s="4"/>
      <c r="O51" s="5"/>
      <c r="P51" s="5"/>
    </row>
    <row r="52" spans="1:16" ht="49.5" x14ac:dyDescent="0.25">
      <c r="A52" s="46">
        <v>3</v>
      </c>
      <c r="B52" s="20" t="s">
        <v>179</v>
      </c>
      <c r="C52" s="19" t="s">
        <v>13</v>
      </c>
      <c r="D52" s="19"/>
      <c r="E52" s="19"/>
      <c r="F52" s="4"/>
      <c r="G52" s="4"/>
      <c r="H52" s="4"/>
      <c r="I52" s="4"/>
      <c r="J52" s="4"/>
      <c r="K52" s="4"/>
      <c r="L52" s="4"/>
      <c r="M52" s="4"/>
      <c r="N52" s="4"/>
      <c r="O52" s="5"/>
      <c r="P52" s="44"/>
    </row>
    <row r="53" spans="1:16" ht="16.5" x14ac:dyDescent="0.25">
      <c r="A53" s="171" t="s">
        <v>180</v>
      </c>
      <c r="B53" s="172"/>
      <c r="C53" s="243">
        <v>3</v>
      </c>
      <c r="D53" s="243"/>
      <c r="E53" s="243"/>
      <c r="F53" s="14"/>
      <c r="G53" s="14"/>
      <c r="H53" s="14"/>
      <c r="I53" s="14"/>
      <c r="J53" s="14"/>
      <c r="K53" s="14"/>
      <c r="L53" s="14"/>
      <c r="M53" s="14"/>
      <c r="N53" s="14"/>
      <c r="O53" s="17" t="s">
        <v>11</v>
      </c>
      <c r="P53" s="174"/>
    </row>
    <row r="54" spans="1:16" ht="16.5" x14ac:dyDescent="0.25">
      <c r="A54" s="171" t="s">
        <v>10</v>
      </c>
      <c r="B54" s="172"/>
      <c r="C54" s="16">
        <v>0</v>
      </c>
      <c r="D54" s="16">
        <f>COUNTA(D50:D52)*0.5</f>
        <v>0</v>
      </c>
      <c r="E54" s="16">
        <f>COUNTA(E50:E52)</f>
        <v>0</v>
      </c>
      <c r="F54" s="14"/>
      <c r="G54" s="14"/>
      <c r="H54" s="14"/>
      <c r="I54" s="14"/>
      <c r="J54" s="14"/>
      <c r="K54" s="14"/>
      <c r="L54" s="14"/>
      <c r="M54" s="14"/>
      <c r="N54" s="14"/>
      <c r="O54" s="176">
        <f>(D54+E54)/(C53)</f>
        <v>0</v>
      </c>
      <c r="P54" s="175"/>
    </row>
    <row r="55" spans="1:16" ht="16.5" x14ac:dyDescent="0.25">
      <c r="A55" s="171" t="s">
        <v>24</v>
      </c>
      <c r="B55" s="172"/>
      <c r="C55" s="6">
        <v>0</v>
      </c>
      <c r="D55" s="6">
        <f>(D54/$C$53)</f>
        <v>0</v>
      </c>
      <c r="E55" s="6">
        <f>E54/C53</f>
        <v>0</v>
      </c>
      <c r="F55" s="14"/>
      <c r="G55" s="14"/>
      <c r="H55" s="14"/>
      <c r="I55" s="14"/>
      <c r="J55" s="14"/>
      <c r="K55" s="14"/>
      <c r="L55" s="14"/>
      <c r="M55" s="14"/>
      <c r="N55" s="14"/>
      <c r="O55" s="176"/>
      <c r="P55" s="181"/>
    </row>
    <row r="56" spans="1:16" ht="16.5" customHeight="1" x14ac:dyDescent="0.25">
      <c r="A56" s="186" t="s">
        <v>181</v>
      </c>
      <c r="B56" s="170"/>
      <c r="C56" s="166" t="s">
        <v>34</v>
      </c>
      <c r="D56" s="167"/>
      <c r="E56" s="168"/>
      <c r="F56" s="21"/>
      <c r="G56" s="21"/>
      <c r="H56" s="21"/>
      <c r="I56" s="21"/>
      <c r="J56" s="21"/>
      <c r="K56" s="21"/>
      <c r="L56" s="21"/>
      <c r="M56" s="21"/>
      <c r="N56" s="21"/>
      <c r="O56" s="21"/>
      <c r="P56" s="21"/>
    </row>
    <row r="57" spans="1:16" ht="50.25" customHeight="1" x14ac:dyDescent="0.25">
      <c r="A57" s="231" t="s">
        <v>182</v>
      </c>
      <c r="B57" s="157"/>
      <c r="C57" s="60">
        <v>0</v>
      </c>
      <c r="D57" s="60">
        <v>0.5</v>
      </c>
      <c r="E57" s="60">
        <v>1</v>
      </c>
      <c r="F57" s="61"/>
      <c r="G57" s="61"/>
      <c r="H57" s="61"/>
      <c r="I57" s="61"/>
      <c r="J57" s="61"/>
      <c r="K57" s="61"/>
      <c r="L57" s="61"/>
      <c r="M57" s="61"/>
      <c r="N57" s="61"/>
      <c r="O57" s="60" t="s">
        <v>250</v>
      </c>
      <c r="P57" s="62" t="s">
        <v>9</v>
      </c>
    </row>
    <row r="58" spans="1:16" ht="33" x14ac:dyDescent="0.25">
      <c r="A58" s="1">
        <v>1</v>
      </c>
      <c r="B58" s="20" t="s">
        <v>178</v>
      </c>
      <c r="C58" s="19" t="s">
        <v>13</v>
      </c>
      <c r="D58" s="19"/>
      <c r="E58" s="19"/>
      <c r="F58" s="4"/>
      <c r="G58" s="4"/>
      <c r="H58" s="4"/>
      <c r="I58" s="4"/>
      <c r="J58" s="4"/>
      <c r="K58" s="4"/>
      <c r="L58" s="4"/>
      <c r="M58" s="4"/>
      <c r="N58" s="4"/>
      <c r="O58" s="5"/>
      <c r="P58" s="25"/>
    </row>
    <row r="59" spans="1:16" ht="33" x14ac:dyDescent="0.25">
      <c r="A59" s="1">
        <v>2</v>
      </c>
      <c r="B59" s="20" t="s">
        <v>183</v>
      </c>
      <c r="C59" s="19" t="s">
        <v>13</v>
      </c>
      <c r="D59" s="19"/>
      <c r="E59" s="19"/>
      <c r="F59" s="4"/>
      <c r="G59" s="4"/>
      <c r="H59" s="4"/>
      <c r="I59" s="4"/>
      <c r="J59" s="4"/>
      <c r="K59" s="4"/>
      <c r="L59" s="4"/>
      <c r="M59" s="4"/>
      <c r="N59" s="4"/>
      <c r="O59" s="5"/>
      <c r="P59" s="25"/>
    </row>
    <row r="60" spans="1:16" ht="16.5" x14ac:dyDescent="0.25">
      <c r="A60" s="171" t="s">
        <v>184</v>
      </c>
      <c r="B60" s="172"/>
      <c r="C60" s="243">
        <v>2</v>
      </c>
      <c r="D60" s="243"/>
      <c r="E60" s="243"/>
      <c r="F60" s="14"/>
      <c r="G60" s="14"/>
      <c r="H60" s="14"/>
      <c r="I60" s="14"/>
      <c r="J60" s="14"/>
      <c r="K60" s="14"/>
      <c r="L60" s="14"/>
      <c r="M60" s="14"/>
      <c r="N60" s="14"/>
      <c r="O60" s="17" t="s">
        <v>11</v>
      </c>
      <c r="P60" s="174"/>
    </row>
    <row r="61" spans="1:16" ht="16.5" x14ac:dyDescent="0.25">
      <c r="A61" s="171" t="s">
        <v>10</v>
      </c>
      <c r="B61" s="172"/>
      <c r="C61" s="16">
        <v>0</v>
      </c>
      <c r="D61" s="16">
        <f>COUNTA(D58:D59)*0.5</f>
        <v>0</v>
      </c>
      <c r="E61" s="16">
        <f>COUNTA(E58:E59)</f>
        <v>0</v>
      </c>
      <c r="F61" s="14"/>
      <c r="G61" s="14"/>
      <c r="H61" s="14"/>
      <c r="I61" s="14"/>
      <c r="J61" s="14"/>
      <c r="K61" s="14"/>
      <c r="L61" s="14"/>
      <c r="M61" s="14"/>
      <c r="N61" s="14"/>
      <c r="O61" s="176">
        <f>(D61+E61)/(C60)</f>
        <v>0</v>
      </c>
      <c r="P61" s="175"/>
    </row>
    <row r="62" spans="1:16" ht="16.5" x14ac:dyDescent="0.25">
      <c r="A62" s="171" t="s">
        <v>24</v>
      </c>
      <c r="B62" s="172"/>
      <c r="C62" s="6">
        <v>0</v>
      </c>
      <c r="D62" s="6">
        <f>(D61/$C$60)</f>
        <v>0</v>
      </c>
      <c r="E62" s="6">
        <f>E61/C60</f>
        <v>0</v>
      </c>
      <c r="F62" s="14"/>
      <c r="G62" s="14"/>
      <c r="H62" s="14"/>
      <c r="I62" s="14"/>
      <c r="J62" s="14"/>
      <c r="K62" s="14"/>
      <c r="L62" s="14"/>
      <c r="M62" s="14"/>
      <c r="N62" s="14"/>
      <c r="O62" s="176"/>
      <c r="P62" s="181"/>
    </row>
    <row r="63" spans="1:16" ht="16.5" customHeight="1" x14ac:dyDescent="0.25">
      <c r="A63" s="186" t="s">
        <v>185</v>
      </c>
      <c r="B63" s="170"/>
      <c r="C63" s="166" t="s">
        <v>34</v>
      </c>
      <c r="D63" s="167"/>
      <c r="E63" s="168"/>
      <c r="F63" s="21"/>
      <c r="G63" s="21"/>
      <c r="H63" s="21"/>
      <c r="I63" s="21"/>
      <c r="J63" s="21"/>
      <c r="K63" s="21"/>
      <c r="L63" s="21"/>
      <c r="M63" s="21"/>
      <c r="N63" s="21"/>
      <c r="O63" s="21"/>
      <c r="P63" s="21"/>
    </row>
    <row r="64" spans="1:16" ht="48.75" customHeight="1" x14ac:dyDescent="0.25">
      <c r="A64" s="189" t="s">
        <v>186</v>
      </c>
      <c r="B64" s="157"/>
      <c r="C64" s="60">
        <v>0</v>
      </c>
      <c r="D64" s="60">
        <v>0.5</v>
      </c>
      <c r="E64" s="60">
        <v>1</v>
      </c>
      <c r="F64" s="61"/>
      <c r="G64" s="61"/>
      <c r="H64" s="61"/>
      <c r="I64" s="61"/>
      <c r="J64" s="61"/>
      <c r="K64" s="61"/>
      <c r="L64" s="61"/>
      <c r="M64" s="61"/>
      <c r="N64" s="61"/>
      <c r="O64" s="60" t="s">
        <v>250</v>
      </c>
      <c r="P64" s="62" t="s">
        <v>9</v>
      </c>
    </row>
    <row r="65" spans="1:16" ht="33" x14ac:dyDescent="0.25">
      <c r="A65" s="1">
        <v>1</v>
      </c>
      <c r="B65" s="20" t="s">
        <v>187</v>
      </c>
      <c r="C65" s="19" t="s">
        <v>13</v>
      </c>
      <c r="D65" s="19"/>
      <c r="E65" s="19"/>
      <c r="F65" s="4"/>
      <c r="G65" s="4"/>
      <c r="H65" s="4"/>
      <c r="I65" s="4"/>
      <c r="J65" s="4"/>
      <c r="K65" s="4"/>
      <c r="L65" s="4"/>
      <c r="M65" s="4"/>
      <c r="N65" s="4"/>
      <c r="O65" s="5"/>
      <c r="P65" s="5"/>
    </row>
    <row r="66" spans="1:16" ht="16.5" x14ac:dyDescent="0.25">
      <c r="A66" s="1">
        <v>2</v>
      </c>
      <c r="B66" s="20" t="s">
        <v>188</v>
      </c>
      <c r="C66" s="19" t="s">
        <v>13</v>
      </c>
      <c r="D66" s="19"/>
      <c r="E66" s="19"/>
      <c r="F66" s="4"/>
      <c r="G66" s="4"/>
      <c r="H66" s="4"/>
      <c r="I66" s="4"/>
      <c r="J66" s="4"/>
      <c r="K66" s="4"/>
      <c r="L66" s="4"/>
      <c r="M66" s="4"/>
      <c r="N66" s="4"/>
      <c r="O66" s="5"/>
      <c r="P66" s="5"/>
    </row>
    <row r="67" spans="1:16" ht="16.5" x14ac:dyDescent="0.25">
      <c r="A67" s="1">
        <v>3</v>
      </c>
      <c r="B67" s="20" t="s">
        <v>189</v>
      </c>
      <c r="C67" s="19" t="s">
        <v>13</v>
      </c>
      <c r="D67" s="19"/>
      <c r="E67" s="19"/>
      <c r="F67" s="4"/>
      <c r="G67" s="4"/>
      <c r="H67" s="4"/>
      <c r="I67" s="4"/>
      <c r="J67" s="4"/>
      <c r="K67" s="4"/>
      <c r="L67" s="4"/>
      <c r="M67" s="4"/>
      <c r="N67" s="4"/>
      <c r="O67" s="5"/>
      <c r="P67" s="44"/>
    </row>
    <row r="68" spans="1:16" ht="16.5" x14ac:dyDescent="0.25">
      <c r="A68" s="1">
        <v>4</v>
      </c>
      <c r="B68" s="20" t="s">
        <v>190</v>
      </c>
      <c r="C68" s="19" t="s">
        <v>13</v>
      </c>
      <c r="D68" s="19"/>
      <c r="E68" s="19"/>
      <c r="F68" s="4"/>
      <c r="G68" s="4"/>
      <c r="H68" s="4"/>
      <c r="I68" s="4"/>
      <c r="J68" s="4"/>
      <c r="K68" s="4"/>
      <c r="L68" s="4"/>
      <c r="M68" s="4"/>
      <c r="N68" s="4"/>
      <c r="O68" s="5"/>
      <c r="P68" s="44"/>
    </row>
    <row r="69" spans="1:16" ht="16.5" x14ac:dyDescent="0.25">
      <c r="A69" s="171" t="s">
        <v>191</v>
      </c>
      <c r="B69" s="172"/>
      <c r="C69" s="173">
        <v>4</v>
      </c>
      <c r="D69" s="173"/>
      <c r="E69" s="173"/>
      <c r="F69" s="14"/>
      <c r="G69" s="14"/>
      <c r="H69" s="14"/>
      <c r="I69" s="14"/>
      <c r="J69" s="14"/>
      <c r="K69" s="14"/>
      <c r="L69" s="14"/>
      <c r="M69" s="14"/>
      <c r="N69" s="14"/>
      <c r="O69" s="17" t="s">
        <v>11</v>
      </c>
      <c r="P69" s="174"/>
    </row>
    <row r="70" spans="1:16" ht="16.5" x14ac:dyDescent="0.25">
      <c r="A70" s="171" t="s">
        <v>10</v>
      </c>
      <c r="B70" s="172"/>
      <c r="C70" s="16">
        <v>0</v>
      </c>
      <c r="D70" s="16">
        <f>COUNTA(D65:D68)*0.5</f>
        <v>0</v>
      </c>
      <c r="E70" s="16">
        <f>COUNTA(E65:E68)</f>
        <v>0</v>
      </c>
      <c r="F70" s="14"/>
      <c r="G70" s="14"/>
      <c r="H70" s="14"/>
      <c r="I70" s="14"/>
      <c r="J70" s="14"/>
      <c r="K70" s="14"/>
      <c r="L70" s="14"/>
      <c r="M70" s="14"/>
      <c r="N70" s="14"/>
      <c r="O70" s="176">
        <f>(D70+E70)/(C69)</f>
        <v>0</v>
      </c>
      <c r="P70" s="175"/>
    </row>
    <row r="71" spans="1:16" ht="16.5" x14ac:dyDescent="0.25">
      <c r="A71" s="171" t="s">
        <v>24</v>
      </c>
      <c r="B71" s="172"/>
      <c r="C71" s="6">
        <v>0</v>
      </c>
      <c r="D71" s="6">
        <f>(D70/$C$69)</f>
        <v>0</v>
      </c>
      <c r="E71" s="6">
        <f>E70/C69</f>
        <v>0</v>
      </c>
      <c r="F71" s="14"/>
      <c r="G71" s="14"/>
      <c r="H71" s="14"/>
      <c r="I71" s="14"/>
      <c r="J71" s="14"/>
      <c r="K71" s="14"/>
      <c r="L71" s="14"/>
      <c r="M71" s="14"/>
      <c r="N71" s="14"/>
      <c r="O71" s="176"/>
      <c r="P71" s="181"/>
    </row>
    <row r="72" spans="1:16" ht="16.5" customHeight="1" x14ac:dyDescent="0.25">
      <c r="A72" s="186" t="s">
        <v>192</v>
      </c>
      <c r="B72" s="255"/>
      <c r="C72" s="166" t="s">
        <v>34</v>
      </c>
      <c r="D72" s="167"/>
      <c r="E72" s="168"/>
      <c r="F72" s="21"/>
      <c r="G72" s="21"/>
      <c r="H72" s="21"/>
      <c r="I72" s="21"/>
      <c r="J72" s="21"/>
      <c r="K72" s="21"/>
      <c r="L72" s="21"/>
      <c r="M72" s="21"/>
      <c r="N72" s="21"/>
      <c r="O72" s="21"/>
      <c r="P72" s="21"/>
    </row>
    <row r="73" spans="1:16" ht="33" x14ac:dyDescent="0.25">
      <c r="A73" s="189" t="s">
        <v>55</v>
      </c>
      <c r="B73" s="157"/>
      <c r="C73" s="60">
        <v>0</v>
      </c>
      <c r="D73" s="60">
        <v>0.5</v>
      </c>
      <c r="E73" s="60">
        <v>1</v>
      </c>
      <c r="F73" s="61"/>
      <c r="G73" s="61"/>
      <c r="H73" s="61"/>
      <c r="I73" s="61"/>
      <c r="J73" s="61"/>
      <c r="K73" s="61"/>
      <c r="L73" s="61"/>
      <c r="M73" s="61"/>
      <c r="N73" s="61"/>
      <c r="O73" s="60" t="s">
        <v>250</v>
      </c>
      <c r="P73" s="62" t="s">
        <v>9</v>
      </c>
    </row>
    <row r="74" spans="1:16" ht="33" x14ac:dyDescent="0.25">
      <c r="A74" s="1">
        <v>1</v>
      </c>
      <c r="B74" s="20" t="s">
        <v>193</v>
      </c>
      <c r="C74" s="19" t="s">
        <v>13</v>
      </c>
      <c r="D74" s="19"/>
      <c r="E74" s="19"/>
      <c r="F74" s="4"/>
      <c r="G74" s="4"/>
      <c r="H74" s="4"/>
      <c r="I74" s="4"/>
      <c r="J74" s="4"/>
      <c r="K74" s="4"/>
      <c r="L74" s="4"/>
      <c r="M74" s="4"/>
      <c r="N74" s="4"/>
      <c r="O74" s="5"/>
      <c r="P74" s="5"/>
    </row>
    <row r="75" spans="1:16" ht="33" x14ac:dyDescent="0.25">
      <c r="A75" s="1">
        <v>2</v>
      </c>
      <c r="B75" s="20" t="s">
        <v>194</v>
      </c>
      <c r="C75" s="19" t="s">
        <v>13</v>
      </c>
      <c r="D75" s="19"/>
      <c r="E75" s="19"/>
      <c r="F75" s="4"/>
      <c r="G75" s="4"/>
      <c r="H75" s="4"/>
      <c r="I75" s="4"/>
      <c r="J75" s="4"/>
      <c r="K75" s="4"/>
      <c r="L75" s="4"/>
      <c r="M75" s="4"/>
      <c r="N75" s="4"/>
      <c r="O75" s="5"/>
      <c r="P75" s="5"/>
    </row>
    <row r="76" spans="1:16" ht="16.5" x14ac:dyDescent="0.25">
      <c r="A76" s="1">
        <v>3</v>
      </c>
      <c r="B76" s="20" t="s">
        <v>195</v>
      </c>
      <c r="C76" s="19" t="s">
        <v>13</v>
      </c>
      <c r="D76" s="19"/>
      <c r="E76" s="19"/>
      <c r="F76" s="4"/>
      <c r="G76" s="4"/>
      <c r="H76" s="4"/>
      <c r="I76" s="4"/>
      <c r="J76" s="4"/>
      <c r="K76" s="4"/>
      <c r="L76" s="4"/>
      <c r="M76" s="4"/>
      <c r="N76" s="4"/>
      <c r="O76" s="5"/>
      <c r="P76" s="5"/>
    </row>
    <row r="77" spans="1:16" ht="16.5" x14ac:dyDescent="0.25">
      <c r="A77" s="1">
        <v>4</v>
      </c>
      <c r="B77" s="20" t="s">
        <v>196</v>
      </c>
      <c r="C77" s="19" t="s">
        <v>13</v>
      </c>
      <c r="D77" s="19"/>
      <c r="E77" s="19"/>
      <c r="F77" s="4"/>
      <c r="G77" s="4"/>
      <c r="H77" s="4"/>
      <c r="I77" s="4"/>
      <c r="J77" s="4"/>
      <c r="K77" s="4"/>
      <c r="L77" s="4"/>
      <c r="M77" s="4"/>
      <c r="N77" s="4"/>
      <c r="O77" s="5"/>
      <c r="P77" s="5"/>
    </row>
    <row r="78" spans="1:16" ht="16.5" x14ac:dyDescent="0.25">
      <c r="A78" s="1">
        <v>5</v>
      </c>
      <c r="B78" s="20" t="s">
        <v>197</v>
      </c>
      <c r="C78" s="19" t="s">
        <v>13</v>
      </c>
      <c r="D78" s="19"/>
      <c r="E78" s="19"/>
      <c r="F78" s="4"/>
      <c r="G78" s="4"/>
      <c r="H78" s="4"/>
      <c r="I78" s="4"/>
      <c r="J78" s="4"/>
      <c r="K78" s="4"/>
      <c r="L78" s="4"/>
      <c r="M78" s="4"/>
      <c r="N78" s="4"/>
      <c r="O78" s="5"/>
      <c r="P78" s="5"/>
    </row>
    <row r="79" spans="1:16" ht="16.5" x14ac:dyDescent="0.25">
      <c r="A79" s="1">
        <v>6</v>
      </c>
      <c r="B79" s="20" t="s">
        <v>198</v>
      </c>
      <c r="C79" s="19" t="s">
        <v>13</v>
      </c>
      <c r="D79" s="19"/>
      <c r="E79" s="19"/>
      <c r="F79" s="4"/>
      <c r="G79" s="4"/>
      <c r="H79" s="4"/>
      <c r="I79" s="4"/>
      <c r="J79" s="4"/>
      <c r="K79" s="4"/>
      <c r="L79" s="4"/>
      <c r="M79" s="4"/>
      <c r="N79" s="4"/>
      <c r="O79" s="5"/>
      <c r="P79" s="5"/>
    </row>
    <row r="80" spans="1:16" ht="16.5" x14ac:dyDescent="0.25">
      <c r="A80" s="244" t="s">
        <v>199</v>
      </c>
      <c r="B80" s="245"/>
      <c r="C80" s="240">
        <v>6</v>
      </c>
      <c r="D80" s="240"/>
      <c r="E80" s="240"/>
      <c r="F80" s="23"/>
      <c r="G80" s="23"/>
      <c r="H80" s="23"/>
      <c r="I80" s="23"/>
      <c r="J80" s="23"/>
      <c r="K80" s="23"/>
      <c r="L80" s="23"/>
      <c r="M80" s="23"/>
      <c r="N80" s="23"/>
      <c r="O80" s="15" t="s">
        <v>11</v>
      </c>
      <c r="P80" s="356"/>
    </row>
    <row r="81" spans="1:16" ht="16.5" x14ac:dyDescent="0.25">
      <c r="A81" s="171" t="s">
        <v>10</v>
      </c>
      <c r="B81" s="172"/>
      <c r="C81" s="16">
        <v>0</v>
      </c>
      <c r="D81" s="16">
        <f>COUNTA(D74:D79)*0.5</f>
        <v>0</v>
      </c>
      <c r="E81" s="16">
        <f>COUNTA(E74:E79)</f>
        <v>0</v>
      </c>
      <c r="F81" s="14"/>
      <c r="G81" s="14"/>
      <c r="H81" s="14"/>
      <c r="I81" s="14"/>
      <c r="J81" s="14"/>
      <c r="K81" s="14"/>
      <c r="L81" s="14"/>
      <c r="M81" s="14"/>
      <c r="N81" s="14"/>
      <c r="O81" s="176">
        <f>(D81+E81)/(C80)</f>
        <v>0</v>
      </c>
      <c r="P81" s="357"/>
    </row>
    <row r="82" spans="1:16" ht="16.5" x14ac:dyDescent="0.25">
      <c r="A82" s="171" t="s">
        <v>24</v>
      </c>
      <c r="B82" s="172"/>
      <c r="C82" s="6">
        <v>0</v>
      </c>
      <c r="D82" s="6">
        <f>(D81/$C$80)</f>
        <v>0</v>
      </c>
      <c r="E82" s="6">
        <f>E81/C80</f>
        <v>0</v>
      </c>
      <c r="F82" s="14"/>
      <c r="G82" s="14"/>
      <c r="H82" s="14"/>
      <c r="I82" s="14"/>
      <c r="J82" s="14"/>
      <c r="K82" s="14"/>
      <c r="L82" s="14"/>
      <c r="M82" s="14"/>
      <c r="N82" s="14"/>
      <c r="O82" s="176"/>
      <c r="P82" s="358"/>
    </row>
    <row r="83" spans="1:16" ht="16.5" x14ac:dyDescent="0.25">
      <c r="A83" s="353" t="s">
        <v>200</v>
      </c>
      <c r="B83" s="354"/>
      <c r="C83" s="354"/>
      <c r="D83" s="354"/>
      <c r="E83" s="354"/>
      <c r="F83" s="354"/>
      <c r="G83" s="354"/>
      <c r="H83" s="354"/>
      <c r="I83" s="354"/>
      <c r="J83" s="354"/>
      <c r="K83" s="354"/>
      <c r="L83" s="354"/>
      <c r="M83" s="354"/>
      <c r="N83" s="354"/>
      <c r="O83" s="354"/>
      <c r="P83" s="355"/>
    </row>
    <row r="84" spans="1:16" ht="16.5" x14ac:dyDescent="0.25">
      <c r="A84" s="185" t="s">
        <v>201</v>
      </c>
      <c r="B84" s="185"/>
      <c r="C84" s="185"/>
      <c r="D84" s="185"/>
      <c r="E84" s="185"/>
      <c r="F84" s="185"/>
      <c r="G84" s="185"/>
      <c r="H84" s="185"/>
      <c r="I84" s="185"/>
      <c r="J84" s="185"/>
      <c r="K84" s="185"/>
      <c r="L84" s="185"/>
      <c r="M84" s="185"/>
      <c r="N84" s="185"/>
      <c r="O84" s="185"/>
      <c r="P84" s="185"/>
    </row>
    <row r="85" spans="1:16" ht="16.5" customHeight="1" x14ac:dyDescent="0.25">
      <c r="A85" s="186" t="s">
        <v>202</v>
      </c>
      <c r="B85" s="170"/>
      <c r="C85" s="166" t="s">
        <v>34</v>
      </c>
      <c r="D85" s="167"/>
      <c r="E85" s="168"/>
      <c r="F85" s="21"/>
      <c r="G85" s="21"/>
      <c r="H85" s="21"/>
      <c r="I85" s="21"/>
      <c r="J85" s="21"/>
      <c r="K85" s="21"/>
      <c r="L85" s="21"/>
      <c r="M85" s="21"/>
      <c r="N85" s="21"/>
      <c r="O85" s="21"/>
      <c r="P85" s="21"/>
    </row>
    <row r="86" spans="1:16" ht="33" x14ac:dyDescent="0.25">
      <c r="A86" s="189" t="s">
        <v>203</v>
      </c>
      <c r="B86" s="157"/>
      <c r="C86" s="60">
        <v>0</v>
      </c>
      <c r="D86" s="60">
        <v>0.5</v>
      </c>
      <c r="E86" s="60">
        <v>1</v>
      </c>
      <c r="F86" s="61"/>
      <c r="G86" s="61"/>
      <c r="H86" s="61"/>
      <c r="I86" s="61"/>
      <c r="J86" s="61"/>
      <c r="K86" s="61"/>
      <c r="L86" s="61"/>
      <c r="M86" s="61"/>
      <c r="N86" s="61"/>
      <c r="O86" s="60" t="s">
        <v>250</v>
      </c>
      <c r="P86" s="62" t="s">
        <v>9</v>
      </c>
    </row>
    <row r="87" spans="1:16" ht="33" x14ac:dyDescent="0.25">
      <c r="A87" s="1">
        <v>1</v>
      </c>
      <c r="B87" s="20" t="s">
        <v>204</v>
      </c>
      <c r="C87" s="19" t="s">
        <v>13</v>
      </c>
      <c r="D87" s="19"/>
      <c r="E87" s="19"/>
      <c r="F87" s="4"/>
      <c r="G87" s="4"/>
      <c r="H87" s="4"/>
      <c r="I87" s="4"/>
      <c r="J87" s="4"/>
      <c r="K87" s="4"/>
      <c r="L87" s="4"/>
      <c r="M87" s="4"/>
      <c r="N87" s="4"/>
      <c r="O87" s="5"/>
      <c r="P87" s="5"/>
    </row>
    <row r="88" spans="1:16" ht="16.5" x14ac:dyDescent="0.25">
      <c r="A88" s="1">
        <v>2</v>
      </c>
      <c r="B88" s="20" t="s">
        <v>205</v>
      </c>
      <c r="C88" s="19" t="s">
        <v>13</v>
      </c>
      <c r="D88" s="19"/>
      <c r="E88" s="19"/>
      <c r="F88" s="4"/>
      <c r="G88" s="4"/>
      <c r="H88" s="4"/>
      <c r="I88" s="4"/>
      <c r="J88" s="4"/>
      <c r="K88" s="4"/>
      <c r="L88" s="4"/>
      <c r="M88" s="4"/>
      <c r="N88" s="4"/>
      <c r="O88" s="5"/>
      <c r="P88" s="5"/>
    </row>
    <row r="89" spans="1:16" ht="33" x14ac:dyDescent="0.25">
      <c r="A89" s="1">
        <v>3</v>
      </c>
      <c r="B89" s="20" t="s">
        <v>206</v>
      </c>
      <c r="C89" s="19" t="s">
        <v>13</v>
      </c>
      <c r="D89" s="19"/>
      <c r="E89" s="19"/>
      <c r="F89" s="4"/>
      <c r="G89" s="4"/>
      <c r="H89" s="4"/>
      <c r="I89" s="4"/>
      <c r="J89" s="4"/>
      <c r="K89" s="4"/>
      <c r="L89" s="4"/>
      <c r="M89" s="4"/>
      <c r="N89" s="4"/>
      <c r="O89" s="5"/>
      <c r="P89" s="5"/>
    </row>
    <row r="90" spans="1:16" ht="33" x14ac:dyDescent="0.25">
      <c r="A90" s="1">
        <v>4</v>
      </c>
      <c r="B90" s="20" t="s">
        <v>207</v>
      </c>
      <c r="C90" s="19" t="s">
        <v>13</v>
      </c>
      <c r="D90" s="19"/>
      <c r="E90" s="19"/>
      <c r="F90" s="4"/>
      <c r="G90" s="4"/>
      <c r="H90" s="4"/>
      <c r="I90" s="4"/>
      <c r="J90" s="4"/>
      <c r="K90" s="4"/>
      <c r="L90" s="4"/>
      <c r="M90" s="4"/>
      <c r="N90" s="4"/>
      <c r="O90" s="5"/>
      <c r="P90" s="44"/>
    </row>
    <row r="91" spans="1:16" ht="16.5" x14ac:dyDescent="0.25">
      <c r="A91" s="1">
        <v>5</v>
      </c>
      <c r="B91" s="20" t="s">
        <v>271</v>
      </c>
      <c r="C91" s="19" t="s">
        <v>13</v>
      </c>
      <c r="D91" s="19"/>
      <c r="E91" s="19"/>
      <c r="F91" s="4"/>
      <c r="G91" s="4"/>
      <c r="H91" s="4"/>
      <c r="I91" s="4"/>
      <c r="J91" s="4"/>
      <c r="K91" s="4"/>
      <c r="L91" s="4"/>
      <c r="M91" s="4"/>
      <c r="N91" s="4"/>
      <c r="O91" s="5"/>
      <c r="P91" s="44"/>
    </row>
    <row r="92" spans="1:16" ht="16.5" x14ac:dyDescent="0.25">
      <c r="A92" s="244" t="s">
        <v>208</v>
      </c>
      <c r="B92" s="245"/>
      <c r="C92" s="243">
        <v>5</v>
      </c>
      <c r="D92" s="243"/>
      <c r="E92" s="243"/>
      <c r="F92" s="14"/>
      <c r="G92" s="14"/>
      <c r="H92" s="14"/>
      <c r="I92" s="14"/>
      <c r="J92" s="14"/>
      <c r="K92" s="14"/>
      <c r="L92" s="14"/>
      <c r="M92" s="14"/>
      <c r="N92" s="14"/>
      <c r="O92" s="17" t="s">
        <v>11</v>
      </c>
      <c r="P92" s="174"/>
    </row>
    <row r="93" spans="1:16" ht="16.5" x14ac:dyDescent="0.25">
      <c r="A93" s="171" t="s">
        <v>10</v>
      </c>
      <c r="B93" s="172"/>
      <c r="C93" s="16">
        <v>0</v>
      </c>
      <c r="D93" s="16">
        <f>COUNTA(D87:D91)*0.5</f>
        <v>0</v>
      </c>
      <c r="E93" s="16">
        <f>COUNTA(E87:E91)</f>
        <v>0</v>
      </c>
      <c r="F93" s="14"/>
      <c r="G93" s="14"/>
      <c r="H93" s="14"/>
      <c r="I93" s="14"/>
      <c r="J93" s="14"/>
      <c r="K93" s="14"/>
      <c r="L93" s="14"/>
      <c r="M93" s="14"/>
      <c r="N93" s="14"/>
      <c r="O93" s="176">
        <f>(D93+E93)/(C92)</f>
        <v>0</v>
      </c>
      <c r="P93" s="175"/>
    </row>
    <row r="94" spans="1:16" ht="16.5" x14ac:dyDescent="0.25">
      <c r="A94" s="171" t="s">
        <v>24</v>
      </c>
      <c r="B94" s="172"/>
      <c r="C94" s="6">
        <v>0</v>
      </c>
      <c r="D94" s="6">
        <f>(D93/$C$92)</f>
        <v>0</v>
      </c>
      <c r="E94" s="6">
        <f>E93/C92</f>
        <v>0</v>
      </c>
      <c r="F94" s="14"/>
      <c r="G94" s="14"/>
      <c r="H94" s="14"/>
      <c r="I94" s="14"/>
      <c r="J94" s="14"/>
      <c r="K94" s="14"/>
      <c r="L94" s="14"/>
      <c r="M94" s="14"/>
      <c r="N94" s="14"/>
      <c r="O94" s="176"/>
      <c r="P94" s="181"/>
    </row>
    <row r="95" spans="1:16" ht="16.5" customHeight="1" x14ac:dyDescent="0.25">
      <c r="A95" s="186" t="s">
        <v>209</v>
      </c>
      <c r="B95" s="170"/>
      <c r="C95" s="166" t="s">
        <v>34</v>
      </c>
      <c r="D95" s="167"/>
      <c r="E95" s="168"/>
      <c r="F95" s="21"/>
      <c r="G95" s="21"/>
      <c r="H95" s="21"/>
      <c r="I95" s="21"/>
      <c r="J95" s="21"/>
      <c r="K95" s="21"/>
      <c r="L95" s="21"/>
      <c r="M95" s="21"/>
      <c r="N95" s="21"/>
      <c r="O95" s="21"/>
      <c r="P95" s="21"/>
    </row>
    <row r="96" spans="1:16" ht="33" x14ac:dyDescent="0.25">
      <c r="A96" s="189" t="s">
        <v>210</v>
      </c>
      <c r="B96" s="157"/>
      <c r="C96" s="60">
        <v>0</v>
      </c>
      <c r="D96" s="60">
        <v>0.5</v>
      </c>
      <c r="E96" s="60">
        <v>1</v>
      </c>
      <c r="F96" s="61"/>
      <c r="G96" s="61"/>
      <c r="H96" s="61"/>
      <c r="I96" s="61"/>
      <c r="J96" s="61"/>
      <c r="K96" s="61"/>
      <c r="L96" s="61"/>
      <c r="M96" s="61"/>
      <c r="N96" s="61"/>
      <c r="O96" s="60" t="s">
        <v>250</v>
      </c>
      <c r="P96" s="62" t="s">
        <v>9</v>
      </c>
    </row>
    <row r="97" spans="1:16" ht="33" x14ac:dyDescent="0.25">
      <c r="A97" s="1">
        <v>1</v>
      </c>
      <c r="B97" s="20" t="s">
        <v>211</v>
      </c>
      <c r="C97" s="19" t="s">
        <v>13</v>
      </c>
      <c r="D97" s="19"/>
      <c r="E97" s="19"/>
      <c r="F97" s="4"/>
      <c r="G97" s="4"/>
      <c r="H97" s="4"/>
      <c r="I97" s="4"/>
      <c r="J97" s="4"/>
      <c r="K97" s="4"/>
      <c r="L97" s="4"/>
      <c r="M97" s="4"/>
      <c r="N97" s="4"/>
      <c r="O97" s="5"/>
      <c r="P97" s="5"/>
    </row>
    <row r="98" spans="1:16" ht="16.5" x14ac:dyDescent="0.25">
      <c r="A98" s="1">
        <v>2</v>
      </c>
      <c r="B98" s="20" t="s">
        <v>212</v>
      </c>
      <c r="C98" s="19" t="s">
        <v>13</v>
      </c>
      <c r="D98" s="19"/>
      <c r="E98" s="19"/>
      <c r="F98" s="4"/>
      <c r="G98" s="4"/>
      <c r="H98" s="4"/>
      <c r="I98" s="4"/>
      <c r="J98" s="4"/>
      <c r="K98" s="4"/>
      <c r="L98" s="4"/>
      <c r="M98" s="4"/>
      <c r="N98" s="4"/>
      <c r="O98" s="5"/>
      <c r="P98" s="5"/>
    </row>
    <row r="99" spans="1:16" ht="33" x14ac:dyDescent="0.25">
      <c r="A99" s="1">
        <v>3</v>
      </c>
      <c r="B99" s="20" t="s">
        <v>213</v>
      </c>
      <c r="C99" s="19" t="s">
        <v>13</v>
      </c>
      <c r="D99" s="19"/>
      <c r="E99" s="19"/>
      <c r="F99" s="4"/>
      <c r="G99" s="4"/>
      <c r="H99" s="4"/>
      <c r="I99" s="4"/>
      <c r="J99" s="4"/>
      <c r="K99" s="4"/>
      <c r="L99" s="4"/>
      <c r="M99" s="4"/>
      <c r="N99" s="4"/>
      <c r="O99" s="5"/>
      <c r="P99" s="5"/>
    </row>
    <row r="100" spans="1:16" ht="33" x14ac:dyDescent="0.25">
      <c r="A100" s="1">
        <v>4</v>
      </c>
      <c r="B100" s="20" t="s">
        <v>214</v>
      </c>
      <c r="C100" s="19" t="s">
        <v>13</v>
      </c>
      <c r="D100" s="19"/>
      <c r="E100" s="19"/>
      <c r="F100" s="4"/>
      <c r="G100" s="4"/>
      <c r="H100" s="4"/>
      <c r="I100" s="4"/>
      <c r="J100" s="4"/>
      <c r="K100" s="4"/>
      <c r="L100" s="4"/>
      <c r="M100" s="4"/>
      <c r="N100" s="4"/>
      <c r="O100" s="5"/>
      <c r="P100" s="5"/>
    </row>
    <row r="101" spans="1:16" ht="16.5" x14ac:dyDescent="0.25">
      <c r="A101" s="1">
        <v>5</v>
      </c>
      <c r="B101" s="20" t="s">
        <v>215</v>
      </c>
      <c r="C101" s="19" t="s">
        <v>13</v>
      </c>
      <c r="D101" s="19"/>
      <c r="E101" s="19"/>
      <c r="F101" s="4"/>
      <c r="G101" s="4"/>
      <c r="H101" s="4"/>
      <c r="I101" s="4"/>
      <c r="J101" s="4"/>
      <c r="K101" s="4"/>
      <c r="L101" s="4"/>
      <c r="M101" s="4"/>
      <c r="N101" s="4"/>
      <c r="O101" s="5"/>
      <c r="P101" s="44"/>
    </row>
    <row r="102" spans="1:16" ht="16.5" x14ac:dyDescent="0.25">
      <c r="A102" s="244" t="s">
        <v>216</v>
      </c>
      <c r="B102" s="245"/>
      <c r="C102" s="243">
        <v>5</v>
      </c>
      <c r="D102" s="243"/>
      <c r="E102" s="243"/>
      <c r="F102" s="14"/>
      <c r="G102" s="14"/>
      <c r="H102" s="14"/>
      <c r="I102" s="14"/>
      <c r="J102" s="14"/>
      <c r="K102" s="14"/>
      <c r="L102" s="14"/>
      <c r="M102" s="14"/>
      <c r="N102" s="14"/>
      <c r="O102" s="17" t="s">
        <v>11</v>
      </c>
      <c r="P102" s="352"/>
    </row>
    <row r="103" spans="1:16" ht="16.5" x14ac:dyDescent="0.25">
      <c r="A103" s="171" t="s">
        <v>10</v>
      </c>
      <c r="B103" s="172"/>
      <c r="C103" s="16">
        <v>0</v>
      </c>
      <c r="D103" s="16">
        <f>COUNTA(D97:D101)*0.5</f>
        <v>0</v>
      </c>
      <c r="E103" s="16">
        <f>COUNTA(E97:E101)</f>
        <v>0</v>
      </c>
      <c r="F103" s="14"/>
      <c r="G103" s="14"/>
      <c r="H103" s="14"/>
      <c r="I103" s="14"/>
      <c r="J103" s="14"/>
      <c r="K103" s="14"/>
      <c r="L103" s="14"/>
      <c r="M103" s="14"/>
      <c r="N103" s="14"/>
      <c r="O103" s="176">
        <f>(D103+E103)/(C102)</f>
        <v>0</v>
      </c>
      <c r="P103" s="352"/>
    </row>
    <row r="104" spans="1:16" ht="16.5" x14ac:dyDescent="0.25">
      <c r="A104" s="171" t="s">
        <v>24</v>
      </c>
      <c r="B104" s="172"/>
      <c r="C104" s="6">
        <v>0</v>
      </c>
      <c r="D104" s="6">
        <f>(D103/$C$102)</f>
        <v>0</v>
      </c>
      <c r="E104" s="6">
        <f>E103/C102</f>
        <v>0</v>
      </c>
      <c r="F104" s="14"/>
      <c r="G104" s="14"/>
      <c r="H104" s="14"/>
      <c r="I104" s="14"/>
      <c r="J104" s="14"/>
      <c r="K104" s="14"/>
      <c r="L104" s="14"/>
      <c r="M104" s="14"/>
      <c r="N104" s="14"/>
      <c r="O104" s="176"/>
      <c r="P104" s="352"/>
    </row>
    <row r="105" spans="1:16" ht="16.5" customHeight="1" x14ac:dyDescent="0.25">
      <c r="A105" s="169" t="s">
        <v>217</v>
      </c>
      <c r="B105" s="170"/>
      <c r="C105" s="166" t="s">
        <v>34</v>
      </c>
      <c r="D105" s="167"/>
      <c r="E105" s="168"/>
      <c r="F105" s="26"/>
      <c r="G105" s="26"/>
      <c r="H105" s="26"/>
      <c r="I105" s="26"/>
      <c r="J105" s="26"/>
      <c r="K105" s="26"/>
      <c r="L105" s="26"/>
      <c r="M105" s="26"/>
      <c r="N105" s="26"/>
      <c r="O105" s="26"/>
      <c r="P105" s="26"/>
    </row>
    <row r="106" spans="1:16" ht="33" x14ac:dyDescent="0.25">
      <c r="A106" s="234" t="s">
        <v>218</v>
      </c>
      <c r="B106" s="257"/>
      <c r="C106" s="60">
        <v>0</v>
      </c>
      <c r="D106" s="60">
        <v>0.5</v>
      </c>
      <c r="E106" s="60">
        <v>1</v>
      </c>
      <c r="F106" s="61"/>
      <c r="G106" s="61"/>
      <c r="H106" s="61"/>
      <c r="I106" s="61"/>
      <c r="J106" s="61"/>
      <c r="K106" s="61"/>
      <c r="L106" s="61"/>
      <c r="M106" s="61"/>
      <c r="N106" s="61"/>
      <c r="O106" s="60" t="s">
        <v>250</v>
      </c>
      <c r="P106" s="62" t="s">
        <v>9</v>
      </c>
    </row>
    <row r="107" spans="1:16" ht="16.5" x14ac:dyDescent="0.25">
      <c r="A107" s="258"/>
      <c r="B107" s="259"/>
      <c r="C107" s="24" t="s">
        <v>13</v>
      </c>
      <c r="D107" s="24"/>
      <c r="E107" s="24"/>
      <c r="F107" s="4"/>
      <c r="G107" s="4"/>
      <c r="H107" s="4"/>
      <c r="I107" s="4"/>
      <c r="J107" s="4"/>
      <c r="K107" s="4"/>
      <c r="L107" s="4"/>
      <c r="M107" s="4"/>
      <c r="N107" s="4"/>
      <c r="O107" s="5"/>
      <c r="P107" s="5"/>
    </row>
    <row r="108" spans="1:16" ht="16.5" x14ac:dyDescent="0.25">
      <c r="A108" s="244" t="s">
        <v>219</v>
      </c>
      <c r="B108" s="245"/>
      <c r="C108" s="173">
        <v>1</v>
      </c>
      <c r="D108" s="173"/>
      <c r="E108" s="173"/>
      <c r="F108" s="14"/>
      <c r="G108" s="14"/>
      <c r="H108" s="14"/>
      <c r="I108" s="14"/>
      <c r="J108" s="14"/>
      <c r="K108" s="14"/>
      <c r="L108" s="14"/>
      <c r="M108" s="14"/>
      <c r="N108" s="14"/>
      <c r="O108" s="17" t="s">
        <v>11</v>
      </c>
      <c r="P108" s="352"/>
    </row>
    <row r="109" spans="1:16" ht="16.5" x14ac:dyDescent="0.25">
      <c r="A109" s="171" t="s">
        <v>10</v>
      </c>
      <c r="B109" s="172"/>
      <c r="C109" s="16">
        <v>0</v>
      </c>
      <c r="D109" s="16">
        <f>COUNTA(D107)*0.5</f>
        <v>0</v>
      </c>
      <c r="E109" s="16">
        <f>COUNTA(E107)</f>
        <v>0</v>
      </c>
      <c r="F109" s="14"/>
      <c r="G109" s="14"/>
      <c r="H109" s="14"/>
      <c r="I109" s="14"/>
      <c r="J109" s="14"/>
      <c r="K109" s="14"/>
      <c r="L109" s="14"/>
      <c r="M109" s="14"/>
      <c r="N109" s="14"/>
      <c r="O109" s="176">
        <f>(D109+E109)/(C108)</f>
        <v>0</v>
      </c>
      <c r="P109" s="352"/>
    </row>
    <row r="110" spans="1:16" ht="16.5" x14ac:dyDescent="0.25">
      <c r="A110" s="171" t="s">
        <v>24</v>
      </c>
      <c r="B110" s="172"/>
      <c r="C110" s="6">
        <v>0</v>
      </c>
      <c r="D110" s="6">
        <f>(D109/$C$108)</f>
        <v>0</v>
      </c>
      <c r="E110" s="6">
        <f>E109/C108</f>
        <v>0</v>
      </c>
      <c r="F110" s="14"/>
      <c r="G110" s="14"/>
      <c r="H110" s="14"/>
      <c r="I110" s="14"/>
      <c r="J110" s="14"/>
      <c r="K110" s="14"/>
      <c r="L110" s="14"/>
      <c r="M110" s="14"/>
      <c r="N110" s="14"/>
      <c r="O110" s="176"/>
      <c r="P110" s="352"/>
    </row>
    <row r="111" spans="1:16" ht="16.5" customHeight="1" x14ac:dyDescent="0.25">
      <c r="A111" s="186" t="s">
        <v>220</v>
      </c>
      <c r="B111" s="170"/>
      <c r="C111" s="166" t="s">
        <v>34</v>
      </c>
      <c r="D111" s="167"/>
      <c r="E111" s="168"/>
      <c r="F111" s="21"/>
      <c r="G111" s="21"/>
      <c r="H111" s="21"/>
      <c r="I111" s="21"/>
      <c r="J111" s="21"/>
      <c r="K111" s="21"/>
      <c r="L111" s="21"/>
      <c r="M111" s="21"/>
      <c r="N111" s="21"/>
      <c r="O111" s="21"/>
      <c r="P111" s="21"/>
    </row>
    <row r="112" spans="1:16" ht="33" x14ac:dyDescent="0.25">
      <c r="A112" s="156" t="s">
        <v>221</v>
      </c>
      <c r="B112" s="157"/>
      <c r="C112" s="60">
        <v>0</v>
      </c>
      <c r="D112" s="60">
        <v>0.5</v>
      </c>
      <c r="E112" s="60">
        <v>1</v>
      </c>
      <c r="F112" s="61"/>
      <c r="G112" s="61"/>
      <c r="H112" s="61"/>
      <c r="I112" s="61"/>
      <c r="J112" s="61"/>
      <c r="K112" s="61"/>
      <c r="L112" s="61"/>
      <c r="M112" s="61"/>
      <c r="N112" s="61"/>
      <c r="O112" s="60" t="s">
        <v>250</v>
      </c>
      <c r="P112" s="62" t="s">
        <v>9</v>
      </c>
    </row>
    <row r="113" spans="1:16" ht="16.5" x14ac:dyDescent="0.25">
      <c r="A113" s="1">
        <v>1</v>
      </c>
      <c r="B113" s="20" t="s">
        <v>222</v>
      </c>
      <c r="C113" s="19" t="s">
        <v>13</v>
      </c>
      <c r="D113" s="19"/>
      <c r="E113" s="19"/>
      <c r="F113" s="4"/>
      <c r="G113" s="4"/>
      <c r="H113" s="4"/>
      <c r="I113" s="4"/>
      <c r="J113" s="4"/>
      <c r="K113" s="4"/>
      <c r="L113" s="4"/>
      <c r="M113" s="4"/>
      <c r="N113" s="4"/>
      <c r="O113" s="5"/>
      <c r="P113" s="5"/>
    </row>
    <row r="114" spans="1:16" ht="33" x14ac:dyDescent="0.25">
      <c r="A114" s="1">
        <v>2</v>
      </c>
      <c r="B114" s="20" t="s">
        <v>223</v>
      </c>
      <c r="C114" s="19" t="s">
        <v>13</v>
      </c>
      <c r="D114" s="19"/>
      <c r="E114" s="19"/>
      <c r="F114" s="4"/>
      <c r="G114" s="4"/>
      <c r="H114" s="4"/>
      <c r="I114" s="4"/>
      <c r="J114" s="4"/>
      <c r="K114" s="4"/>
      <c r="L114" s="4"/>
      <c r="M114" s="4"/>
      <c r="N114" s="4"/>
      <c r="O114" s="5"/>
      <c r="P114" s="5"/>
    </row>
    <row r="115" spans="1:16" ht="16.5" x14ac:dyDescent="0.25">
      <c r="A115" s="244" t="s">
        <v>224</v>
      </c>
      <c r="B115" s="245"/>
      <c r="C115" s="173">
        <v>2</v>
      </c>
      <c r="D115" s="173"/>
      <c r="E115" s="173"/>
      <c r="F115" s="14"/>
      <c r="G115" s="14"/>
      <c r="H115" s="14"/>
      <c r="I115" s="14"/>
      <c r="J115" s="14"/>
      <c r="K115" s="14"/>
      <c r="L115" s="14"/>
      <c r="M115" s="14"/>
      <c r="N115" s="14"/>
      <c r="O115" s="17" t="s">
        <v>11</v>
      </c>
      <c r="P115" s="352"/>
    </row>
    <row r="116" spans="1:16" ht="16.5" x14ac:dyDescent="0.25">
      <c r="A116" s="171" t="s">
        <v>10</v>
      </c>
      <c r="B116" s="172"/>
      <c r="C116" s="16">
        <v>0</v>
      </c>
      <c r="D116" s="16">
        <f>COUNTA(D113:D114)*0.5</f>
        <v>0</v>
      </c>
      <c r="E116" s="16">
        <f>COUNTA(E113:E114)</f>
        <v>0</v>
      </c>
      <c r="F116" s="14"/>
      <c r="G116" s="14"/>
      <c r="H116" s="14"/>
      <c r="I116" s="14"/>
      <c r="J116" s="14"/>
      <c r="K116" s="14"/>
      <c r="L116" s="14"/>
      <c r="M116" s="14"/>
      <c r="N116" s="14"/>
      <c r="O116" s="176">
        <f>(D116+E116)/(C115)</f>
        <v>0</v>
      </c>
      <c r="P116" s="352"/>
    </row>
    <row r="117" spans="1:16" ht="16.5" x14ac:dyDescent="0.25">
      <c r="A117" s="171" t="s">
        <v>24</v>
      </c>
      <c r="B117" s="172"/>
      <c r="C117" s="6">
        <v>0</v>
      </c>
      <c r="D117" s="6">
        <f>(D116/$C$115)</f>
        <v>0</v>
      </c>
      <c r="E117" s="6">
        <f>E116/C115</f>
        <v>0</v>
      </c>
      <c r="F117" s="14"/>
      <c r="G117" s="14"/>
      <c r="H117" s="14"/>
      <c r="I117" s="14"/>
      <c r="J117" s="14"/>
      <c r="K117" s="14"/>
      <c r="L117" s="14"/>
      <c r="M117" s="14"/>
      <c r="N117" s="14"/>
      <c r="O117" s="176"/>
      <c r="P117" s="352"/>
    </row>
    <row r="118" spans="1:16" ht="16.5" customHeight="1" x14ac:dyDescent="0.25">
      <c r="A118" s="186" t="s">
        <v>225</v>
      </c>
      <c r="B118" s="170"/>
      <c r="C118" s="166" t="s">
        <v>34</v>
      </c>
      <c r="D118" s="167"/>
      <c r="E118" s="168"/>
      <c r="F118" s="21"/>
      <c r="G118" s="21"/>
      <c r="H118" s="21"/>
      <c r="I118" s="21"/>
      <c r="J118" s="21"/>
      <c r="K118" s="21"/>
      <c r="L118" s="21"/>
      <c r="M118" s="21"/>
      <c r="N118" s="21"/>
      <c r="O118" s="21"/>
      <c r="P118" s="21"/>
    </row>
    <row r="119" spans="1:16" ht="33" x14ac:dyDescent="0.25">
      <c r="A119" s="189" t="s">
        <v>226</v>
      </c>
      <c r="B119" s="157"/>
      <c r="C119" s="60">
        <v>0</v>
      </c>
      <c r="D119" s="60">
        <v>0.5</v>
      </c>
      <c r="E119" s="60">
        <v>1</v>
      </c>
      <c r="F119" s="61"/>
      <c r="G119" s="61"/>
      <c r="H119" s="61"/>
      <c r="I119" s="61"/>
      <c r="J119" s="61"/>
      <c r="K119" s="61"/>
      <c r="L119" s="61"/>
      <c r="M119" s="61"/>
      <c r="N119" s="61"/>
      <c r="O119" s="60" t="s">
        <v>250</v>
      </c>
      <c r="P119" s="62" t="s">
        <v>9</v>
      </c>
    </row>
    <row r="120" spans="1:16" ht="33" x14ac:dyDescent="0.25">
      <c r="A120" s="1">
        <v>1</v>
      </c>
      <c r="B120" s="20" t="s">
        <v>227</v>
      </c>
      <c r="C120" s="19" t="s">
        <v>13</v>
      </c>
      <c r="D120" s="19"/>
      <c r="E120" s="19"/>
      <c r="F120" s="4"/>
      <c r="G120" s="4"/>
      <c r="H120" s="4"/>
      <c r="I120" s="4"/>
      <c r="J120" s="4"/>
      <c r="K120" s="4"/>
      <c r="L120" s="4"/>
      <c r="M120" s="4"/>
      <c r="N120" s="4"/>
      <c r="O120" s="5"/>
      <c r="P120" s="5"/>
    </row>
    <row r="121" spans="1:16" ht="16.5" x14ac:dyDescent="0.25">
      <c r="A121" s="1">
        <v>2</v>
      </c>
      <c r="B121" s="20" t="s">
        <v>228</v>
      </c>
      <c r="C121" s="19" t="s">
        <v>13</v>
      </c>
      <c r="D121" s="19"/>
      <c r="E121" s="19"/>
      <c r="F121" s="4"/>
      <c r="G121" s="4"/>
      <c r="H121" s="4"/>
      <c r="I121" s="4"/>
      <c r="J121" s="4"/>
      <c r="K121" s="4"/>
      <c r="L121" s="4"/>
      <c r="M121" s="4"/>
      <c r="N121" s="4"/>
      <c r="O121" s="5"/>
      <c r="P121" s="5"/>
    </row>
    <row r="122" spans="1:16" ht="16.5" x14ac:dyDescent="0.25">
      <c r="A122" s="244" t="s">
        <v>229</v>
      </c>
      <c r="B122" s="245"/>
      <c r="C122" s="173">
        <f>COUNTA(C120:E121)</f>
        <v>2</v>
      </c>
      <c r="D122" s="173"/>
      <c r="E122" s="173"/>
      <c r="F122" s="14"/>
      <c r="G122" s="14"/>
      <c r="H122" s="14"/>
      <c r="I122" s="14"/>
      <c r="J122" s="14"/>
      <c r="K122" s="14"/>
      <c r="L122" s="14"/>
      <c r="M122" s="14"/>
      <c r="N122" s="14"/>
      <c r="O122" s="17" t="s">
        <v>11</v>
      </c>
      <c r="P122" s="352"/>
    </row>
    <row r="123" spans="1:16" ht="16.5" x14ac:dyDescent="0.25">
      <c r="A123" s="171" t="s">
        <v>10</v>
      </c>
      <c r="B123" s="172"/>
      <c r="C123" s="16">
        <v>0</v>
      </c>
      <c r="D123" s="16">
        <f>COUNTA(D120:D121)*0.5</f>
        <v>0</v>
      </c>
      <c r="E123" s="16">
        <f>COUNTA(E120:E121)</f>
        <v>0</v>
      </c>
      <c r="F123" s="14"/>
      <c r="G123" s="14"/>
      <c r="H123" s="14"/>
      <c r="I123" s="14"/>
      <c r="J123" s="14"/>
      <c r="K123" s="14"/>
      <c r="L123" s="14"/>
      <c r="M123" s="14"/>
      <c r="N123" s="14"/>
      <c r="O123" s="176">
        <f>(D123+E123)/(C122)</f>
        <v>0</v>
      </c>
      <c r="P123" s="352"/>
    </row>
    <row r="124" spans="1:16" ht="16.5" x14ac:dyDescent="0.25">
      <c r="A124" s="171" t="s">
        <v>24</v>
      </c>
      <c r="B124" s="172"/>
      <c r="C124" s="6">
        <v>0</v>
      </c>
      <c r="D124" s="6">
        <f>(D123/$C$122)</f>
        <v>0</v>
      </c>
      <c r="E124" s="6">
        <f>E123/C122</f>
        <v>0</v>
      </c>
      <c r="F124" s="14"/>
      <c r="G124" s="14"/>
      <c r="H124" s="14"/>
      <c r="I124" s="14"/>
      <c r="J124" s="14"/>
      <c r="K124" s="14"/>
      <c r="L124" s="14"/>
      <c r="M124" s="14"/>
      <c r="N124" s="14"/>
      <c r="O124" s="176"/>
      <c r="P124" s="352"/>
    </row>
    <row r="125" spans="1:16" ht="16.5" customHeight="1" x14ac:dyDescent="0.25">
      <c r="A125" s="186" t="s">
        <v>230</v>
      </c>
      <c r="B125" s="170"/>
      <c r="C125" s="166" t="s">
        <v>34</v>
      </c>
      <c r="D125" s="167"/>
      <c r="E125" s="168"/>
      <c r="F125" s="21"/>
      <c r="G125" s="21"/>
      <c r="H125" s="21"/>
      <c r="I125" s="21"/>
      <c r="J125" s="21"/>
      <c r="K125" s="21"/>
      <c r="L125" s="21"/>
      <c r="M125" s="21"/>
      <c r="N125" s="21"/>
      <c r="O125" s="21"/>
      <c r="P125" s="21"/>
    </row>
    <row r="126" spans="1:16" ht="33" x14ac:dyDescent="0.25">
      <c r="A126" s="189" t="s">
        <v>231</v>
      </c>
      <c r="B126" s="157"/>
      <c r="C126" s="60">
        <v>0</v>
      </c>
      <c r="D126" s="60">
        <v>0.5</v>
      </c>
      <c r="E126" s="60">
        <v>1</v>
      </c>
      <c r="F126" s="61"/>
      <c r="G126" s="61"/>
      <c r="H126" s="61"/>
      <c r="I126" s="61"/>
      <c r="J126" s="61"/>
      <c r="K126" s="61"/>
      <c r="L126" s="61"/>
      <c r="M126" s="61"/>
      <c r="N126" s="61"/>
      <c r="O126" s="60" t="s">
        <v>250</v>
      </c>
      <c r="P126" s="62" t="s">
        <v>9</v>
      </c>
    </row>
    <row r="127" spans="1:16" ht="33" x14ac:dyDescent="0.25">
      <c r="A127" s="1">
        <v>1</v>
      </c>
      <c r="B127" s="20" t="s">
        <v>232</v>
      </c>
      <c r="C127" s="19" t="s">
        <v>13</v>
      </c>
      <c r="D127" s="19"/>
      <c r="E127" s="19"/>
      <c r="F127" s="4"/>
      <c r="G127" s="4"/>
      <c r="H127" s="4"/>
      <c r="I127" s="4"/>
      <c r="J127" s="4"/>
      <c r="K127" s="4"/>
      <c r="L127" s="4"/>
      <c r="M127" s="4"/>
      <c r="N127" s="4"/>
      <c r="O127" s="5"/>
      <c r="P127" s="5"/>
    </row>
    <row r="128" spans="1:16" ht="16.5" x14ac:dyDescent="0.25">
      <c r="A128" s="1">
        <v>2</v>
      </c>
      <c r="B128" s="20" t="s">
        <v>233</v>
      </c>
      <c r="C128" s="19" t="s">
        <v>13</v>
      </c>
      <c r="D128" s="19"/>
      <c r="E128" s="19"/>
      <c r="F128" s="4"/>
      <c r="G128" s="4"/>
      <c r="H128" s="4"/>
      <c r="I128" s="4"/>
      <c r="J128" s="4"/>
      <c r="K128" s="4"/>
      <c r="L128" s="4"/>
      <c r="M128" s="4"/>
      <c r="N128" s="4"/>
      <c r="O128" s="5"/>
      <c r="P128" s="5"/>
    </row>
    <row r="129" spans="1:16" ht="16.5" x14ac:dyDescent="0.25">
      <c r="A129" s="1">
        <v>3</v>
      </c>
      <c r="B129" s="20" t="s">
        <v>234</v>
      </c>
      <c r="C129" s="19" t="s">
        <v>13</v>
      </c>
      <c r="D129" s="19"/>
      <c r="E129" s="19"/>
      <c r="F129" s="4"/>
      <c r="G129" s="4"/>
      <c r="H129" s="4"/>
      <c r="I129" s="4"/>
      <c r="J129" s="4"/>
      <c r="K129" s="4"/>
      <c r="L129" s="4"/>
      <c r="M129" s="4"/>
      <c r="N129" s="4"/>
      <c r="O129" s="5"/>
      <c r="P129" s="5"/>
    </row>
    <row r="130" spans="1:16" ht="16.5" x14ac:dyDescent="0.25">
      <c r="A130" s="1">
        <v>4</v>
      </c>
      <c r="B130" s="20" t="s">
        <v>235</v>
      </c>
      <c r="C130" s="19" t="s">
        <v>13</v>
      </c>
      <c r="D130" s="19"/>
      <c r="E130" s="19"/>
      <c r="F130" s="4"/>
      <c r="G130" s="4"/>
      <c r="H130" s="4"/>
      <c r="I130" s="4"/>
      <c r="J130" s="4"/>
      <c r="K130" s="4"/>
      <c r="L130" s="4"/>
      <c r="M130" s="4"/>
      <c r="N130" s="4"/>
      <c r="O130" s="5"/>
      <c r="P130" s="5"/>
    </row>
    <row r="131" spans="1:16" ht="16.5" x14ac:dyDescent="0.25">
      <c r="A131" s="244" t="s">
        <v>236</v>
      </c>
      <c r="B131" s="245"/>
      <c r="C131" s="173">
        <v>4</v>
      </c>
      <c r="D131" s="173"/>
      <c r="E131" s="173"/>
      <c r="F131" s="14"/>
      <c r="G131" s="14"/>
      <c r="H131" s="14"/>
      <c r="I131" s="14"/>
      <c r="J131" s="14"/>
      <c r="K131" s="14"/>
      <c r="L131" s="14"/>
      <c r="M131" s="14"/>
      <c r="N131" s="14"/>
      <c r="O131" s="17" t="s">
        <v>11</v>
      </c>
      <c r="P131" s="352"/>
    </row>
    <row r="132" spans="1:16" ht="16.5" x14ac:dyDescent="0.25">
      <c r="A132" s="171" t="s">
        <v>10</v>
      </c>
      <c r="B132" s="172"/>
      <c r="C132" s="16">
        <v>0</v>
      </c>
      <c r="D132" s="16">
        <f>COUNTA(D127:D130)*0.5</f>
        <v>0</v>
      </c>
      <c r="E132" s="16">
        <f>COUNTA(E127:E130)</f>
        <v>0</v>
      </c>
      <c r="F132" s="14"/>
      <c r="G132" s="14"/>
      <c r="H132" s="14"/>
      <c r="I132" s="14"/>
      <c r="J132" s="14"/>
      <c r="K132" s="14"/>
      <c r="L132" s="14"/>
      <c r="M132" s="14"/>
      <c r="N132" s="14"/>
      <c r="O132" s="176">
        <f>(D132+E132)/(C131)</f>
        <v>0</v>
      </c>
      <c r="P132" s="352"/>
    </row>
    <row r="133" spans="1:16" ht="16.5" x14ac:dyDescent="0.25">
      <c r="A133" s="171" t="s">
        <v>24</v>
      </c>
      <c r="B133" s="172"/>
      <c r="C133" s="6">
        <v>0</v>
      </c>
      <c r="D133" s="6">
        <f>(D132/$C$131)</f>
        <v>0</v>
      </c>
      <c r="E133" s="6">
        <f>E132/C131</f>
        <v>0</v>
      </c>
      <c r="F133" s="14"/>
      <c r="G133" s="14"/>
      <c r="H133" s="14"/>
      <c r="I133" s="14"/>
      <c r="J133" s="14"/>
      <c r="K133" s="14"/>
      <c r="L133" s="14"/>
      <c r="M133" s="14"/>
      <c r="N133" s="14"/>
      <c r="O133" s="176"/>
      <c r="P133" s="352"/>
    </row>
  </sheetData>
  <mergeCells count="136">
    <mergeCell ref="A1:B3"/>
    <mergeCell ref="A5:P5"/>
    <mergeCell ref="A6:P6"/>
    <mergeCell ref="A7:B7"/>
    <mergeCell ref="C7:E7"/>
    <mergeCell ref="A8:B8"/>
    <mergeCell ref="A16:P16"/>
    <mergeCell ref="A17:P17"/>
    <mergeCell ref="A18:B18"/>
    <mergeCell ref="C18:E18"/>
    <mergeCell ref="A19:B20"/>
    <mergeCell ref="A21:B21"/>
    <mergeCell ref="C21:E21"/>
    <mergeCell ref="A13:B13"/>
    <mergeCell ref="C13:E13"/>
    <mergeCell ref="P13:P15"/>
    <mergeCell ref="A14:B14"/>
    <mergeCell ref="O14:O15"/>
    <mergeCell ref="A15:B15"/>
    <mergeCell ref="A27:B27"/>
    <mergeCell ref="A33:B33"/>
    <mergeCell ref="C33:E33"/>
    <mergeCell ref="P33:P35"/>
    <mergeCell ref="A34:B34"/>
    <mergeCell ref="O34:O35"/>
    <mergeCell ref="A35:B35"/>
    <mergeCell ref="A22:B22"/>
    <mergeCell ref="O22:O23"/>
    <mergeCell ref="A23:B23"/>
    <mergeCell ref="A24:P24"/>
    <mergeCell ref="A25:P25"/>
    <mergeCell ref="A26:B26"/>
    <mergeCell ref="C26:E26"/>
    <mergeCell ref="A36:B36"/>
    <mergeCell ref="C36:E36"/>
    <mergeCell ref="A37:B37"/>
    <mergeCell ref="A43:B43"/>
    <mergeCell ref="C43:E43"/>
    <mergeCell ref="P43:P45"/>
    <mergeCell ref="A44:B44"/>
    <mergeCell ref="O44:O45"/>
    <mergeCell ref="A45:B45"/>
    <mergeCell ref="A49:B49"/>
    <mergeCell ref="A53:B53"/>
    <mergeCell ref="C53:E53"/>
    <mergeCell ref="P53:P55"/>
    <mergeCell ref="A54:B54"/>
    <mergeCell ref="O54:O55"/>
    <mergeCell ref="A55:B55"/>
    <mergeCell ref="A46:P46"/>
    <mergeCell ref="A47:P47"/>
    <mergeCell ref="A48:B48"/>
    <mergeCell ref="C48:E48"/>
    <mergeCell ref="A56:B56"/>
    <mergeCell ref="C56:E56"/>
    <mergeCell ref="A57:B57"/>
    <mergeCell ref="A60:B60"/>
    <mergeCell ref="C60:E60"/>
    <mergeCell ref="P60:P62"/>
    <mergeCell ref="A61:B61"/>
    <mergeCell ref="O61:O62"/>
    <mergeCell ref="A62:B62"/>
    <mergeCell ref="A63:B63"/>
    <mergeCell ref="C63:E63"/>
    <mergeCell ref="A64:B64"/>
    <mergeCell ref="A69:B69"/>
    <mergeCell ref="C69:E69"/>
    <mergeCell ref="P69:P71"/>
    <mergeCell ref="A70:B70"/>
    <mergeCell ref="O70:O71"/>
    <mergeCell ref="A71:B71"/>
    <mergeCell ref="A72:B72"/>
    <mergeCell ref="C72:E72"/>
    <mergeCell ref="A73:B73"/>
    <mergeCell ref="A80:B80"/>
    <mergeCell ref="C80:E80"/>
    <mergeCell ref="P80:P82"/>
    <mergeCell ref="A81:B81"/>
    <mergeCell ref="O81:O82"/>
    <mergeCell ref="A82:B82"/>
    <mergeCell ref="A94:B94"/>
    <mergeCell ref="A95:B95"/>
    <mergeCell ref="C95:E95"/>
    <mergeCell ref="A96:B96"/>
    <mergeCell ref="A102:B102"/>
    <mergeCell ref="C102:E102"/>
    <mergeCell ref="A83:P83"/>
    <mergeCell ref="A84:P84"/>
    <mergeCell ref="A85:B85"/>
    <mergeCell ref="C85:E85"/>
    <mergeCell ref="A86:B86"/>
    <mergeCell ref="A92:B92"/>
    <mergeCell ref="C92:E92"/>
    <mergeCell ref="P92:P94"/>
    <mergeCell ref="A93:B93"/>
    <mergeCell ref="O93:O94"/>
    <mergeCell ref="A106:B107"/>
    <mergeCell ref="A108:B108"/>
    <mergeCell ref="C108:E108"/>
    <mergeCell ref="P108:P110"/>
    <mergeCell ref="A109:B109"/>
    <mergeCell ref="O109:O110"/>
    <mergeCell ref="A110:B110"/>
    <mergeCell ref="P102:P104"/>
    <mergeCell ref="A103:B103"/>
    <mergeCell ref="O103:O104"/>
    <mergeCell ref="A104:B104"/>
    <mergeCell ref="A105:B105"/>
    <mergeCell ref="C105:E105"/>
    <mergeCell ref="A111:B111"/>
    <mergeCell ref="C111:E111"/>
    <mergeCell ref="A112:B112"/>
    <mergeCell ref="A115:B115"/>
    <mergeCell ref="C115:E115"/>
    <mergeCell ref="P115:P117"/>
    <mergeCell ref="A116:B116"/>
    <mergeCell ref="O116:O117"/>
    <mergeCell ref="A117:B117"/>
    <mergeCell ref="A118:B118"/>
    <mergeCell ref="C118:E118"/>
    <mergeCell ref="A119:B119"/>
    <mergeCell ref="A122:B122"/>
    <mergeCell ref="C122:E122"/>
    <mergeCell ref="P122:P124"/>
    <mergeCell ref="A123:B123"/>
    <mergeCell ref="O123:O124"/>
    <mergeCell ref="A124:B124"/>
    <mergeCell ref="A125:B125"/>
    <mergeCell ref="C125:E125"/>
    <mergeCell ref="A126:B126"/>
    <mergeCell ref="A131:B131"/>
    <mergeCell ref="C131:E131"/>
    <mergeCell ref="P131:P133"/>
    <mergeCell ref="A132:B132"/>
    <mergeCell ref="O132:O133"/>
    <mergeCell ref="A133:B133"/>
  </mergeCells>
  <conditionalFormatting sqref="Y2">
    <cfRule type="duplicateValues" dxfId="17" priority="4"/>
  </conditionalFormatting>
  <conditionalFormatting sqref="Y3:Y14 Y16:Y22">
    <cfRule type="duplicateValues" dxfId="16" priority="5"/>
  </conditionalFormatting>
  <conditionalFormatting sqref="Y15">
    <cfRule type="duplicateValues" dxfId="15" priority="3"/>
  </conditionalFormatting>
  <conditionalFormatting sqref="Y27">
    <cfRule type="duplicateValues" dxfId="14" priority="2"/>
  </conditionalFormatting>
  <conditionalFormatting sqref="Y34:Y40">
    <cfRule type="duplicateValues" dxfId="13" priority="1"/>
  </conditionalFormatting>
  <dataValidations disablePrompts="1" count="1">
    <dataValidation type="list" allowBlank="1" showInputMessage="1" showErrorMessage="1" sqref="P1" xr:uid="{FD5F307B-79B4-4025-8CD5-0B6314A84EDD}">
      <formula1>$Y$3:$Y$32</formula1>
    </dataValidation>
  </dataValidations>
  <printOptions horizontalCentered="1"/>
  <pageMargins left="0.2" right="0.2" top="1.1499999999999999" bottom="0.5" header="0.3" footer="0.3"/>
  <pageSetup scale="50" orientation="portrait" r:id="rId1"/>
  <headerFooter>
    <oddHeader>&amp;L           &amp;20  &amp;G&amp;C&amp;"+,Bold"&amp;22Delegation Oversight Audit Tool
Member Experience
2022 NCQA Standards&amp;R&amp;"Times New Roman,Regular"&amp;10Attachment 25 - QI UM CM DOA Audit Tool</oddHeader>
    <oddFooter>&amp;LUpdated 4/29/2022&amp;C2022 NCQA Standards&amp;RPage &amp;P of &amp;N</oddFooter>
  </headerFooter>
  <rowBreaks count="2" manualBreakCount="2">
    <brk id="62" max="16383" man="1"/>
    <brk id="124" max="16383" man="1"/>
  </rowBreaks>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697A-C14F-4ABC-9D96-C53702555D8C}">
  <dimension ref="A1:Y171"/>
  <sheetViews>
    <sheetView showGridLines="0" showRuler="0" view="pageLayout" topLeftCell="A13" zoomScale="85" zoomScaleNormal="90" zoomScaleSheetLayoutView="62" zoomScalePageLayoutView="85" workbookViewId="0">
      <selection activeCell="P3" sqref="P3"/>
    </sheetView>
  </sheetViews>
  <sheetFormatPr defaultColWidth="9.140625" defaultRowHeight="14.25" x14ac:dyDescent="0.25"/>
  <cols>
    <col min="1" max="1" width="3.42578125" style="2" customWidth="1"/>
    <col min="2" max="2" width="72.42578125" style="2" customWidth="1"/>
    <col min="3" max="3" width="7" style="2" customWidth="1"/>
    <col min="4" max="4" width="8.5703125" style="2" customWidth="1"/>
    <col min="5" max="5" width="7.28515625" style="2" customWidth="1"/>
    <col min="6" max="14" width="0" style="3" hidden="1" customWidth="1"/>
    <col min="15" max="15" width="47.28515625" style="2" customWidth="1"/>
    <col min="16" max="16" width="50.7109375" style="2" customWidth="1"/>
    <col min="17" max="24" width="9.140625" style="3"/>
    <col min="25" max="25" width="27.42578125" style="3" hidden="1" customWidth="1"/>
    <col min="26" max="16384" width="9.140625" style="3"/>
  </cols>
  <sheetData>
    <row r="1" spans="1:25" ht="18" x14ac:dyDescent="0.25">
      <c r="A1" s="360"/>
      <c r="B1" s="361"/>
      <c r="O1" s="48" t="s">
        <v>14</v>
      </c>
      <c r="P1" s="8"/>
    </row>
    <row r="2" spans="1:25" ht="18" x14ac:dyDescent="0.25">
      <c r="A2" s="361"/>
      <c r="B2" s="361"/>
      <c r="O2" s="49" t="s">
        <v>15</v>
      </c>
      <c r="P2" s="7"/>
      <c r="Y2" s="13" t="s">
        <v>30</v>
      </c>
    </row>
    <row r="3" spans="1:25" ht="18.75" thickBot="1" x14ac:dyDescent="0.3">
      <c r="A3" s="361"/>
      <c r="B3" s="361"/>
      <c r="O3" s="50" t="s">
        <v>127</v>
      </c>
      <c r="P3" s="51">
        <f>(O14+O22+O34+O44+O57+O68+O76+O82+O92+O99+O108+O119+O131+O141+O147+O154+O161+O170)/18</f>
        <v>0</v>
      </c>
      <c r="Y3" s="11" t="s">
        <v>16</v>
      </c>
    </row>
    <row r="4" spans="1:25" x14ac:dyDescent="0.25">
      <c r="O4" s="3"/>
      <c r="P4" s="29"/>
      <c r="Y4" s="11" t="s">
        <v>27</v>
      </c>
    </row>
    <row r="5" spans="1:25" ht="16.5" customHeight="1" x14ac:dyDescent="0.25">
      <c r="A5" s="359" t="s">
        <v>128</v>
      </c>
      <c r="B5" s="359"/>
      <c r="C5" s="359"/>
      <c r="D5" s="359"/>
      <c r="E5" s="359"/>
      <c r="F5" s="359"/>
      <c r="G5" s="359"/>
      <c r="H5" s="359"/>
      <c r="I5" s="359"/>
      <c r="J5" s="359"/>
      <c r="K5" s="359"/>
      <c r="L5" s="359"/>
      <c r="M5" s="359"/>
      <c r="N5" s="359"/>
      <c r="O5" s="359"/>
      <c r="P5" s="359"/>
      <c r="Y5" s="11" t="s">
        <v>25</v>
      </c>
    </row>
    <row r="6" spans="1:25" ht="16.5" customHeight="1" x14ac:dyDescent="0.25">
      <c r="A6" s="185" t="s">
        <v>129</v>
      </c>
      <c r="B6" s="185"/>
      <c r="C6" s="185"/>
      <c r="D6" s="185"/>
      <c r="E6" s="185"/>
      <c r="F6" s="185"/>
      <c r="G6" s="185"/>
      <c r="H6" s="185"/>
      <c r="I6" s="185"/>
      <c r="J6" s="185"/>
      <c r="K6" s="185"/>
      <c r="L6" s="185"/>
      <c r="M6" s="185"/>
      <c r="N6" s="185"/>
      <c r="O6" s="185"/>
      <c r="P6" s="185"/>
      <c r="Y6" s="11" t="s">
        <v>23</v>
      </c>
    </row>
    <row r="7" spans="1:25" ht="16.5" customHeight="1" x14ac:dyDescent="0.25">
      <c r="A7" s="164" t="s">
        <v>130</v>
      </c>
      <c r="B7" s="165"/>
      <c r="C7" s="166" t="s">
        <v>34</v>
      </c>
      <c r="D7" s="167"/>
      <c r="E7" s="168"/>
      <c r="F7" s="43"/>
      <c r="G7" s="43"/>
      <c r="H7" s="43"/>
      <c r="I7" s="43"/>
      <c r="J7" s="43"/>
      <c r="K7" s="43"/>
      <c r="L7" s="43"/>
      <c r="M7" s="43"/>
      <c r="N7" s="43"/>
      <c r="O7" s="43"/>
      <c r="P7" s="43"/>
      <c r="Y7" s="11" t="s">
        <v>17</v>
      </c>
    </row>
    <row r="8" spans="1:25" ht="36.75" customHeight="1" x14ac:dyDescent="0.25">
      <c r="A8" s="189" t="s">
        <v>131</v>
      </c>
      <c r="B8" s="157"/>
      <c r="C8" s="60">
        <v>0</v>
      </c>
      <c r="D8" s="60">
        <v>0.5</v>
      </c>
      <c r="E8" s="60">
        <v>1</v>
      </c>
      <c r="F8" s="61"/>
      <c r="G8" s="61"/>
      <c r="H8" s="61"/>
      <c r="I8" s="61"/>
      <c r="J8" s="61"/>
      <c r="K8" s="61"/>
      <c r="L8" s="61"/>
      <c r="M8" s="61"/>
      <c r="N8" s="61"/>
      <c r="O8" s="60" t="s">
        <v>250</v>
      </c>
      <c r="P8" s="62" t="s">
        <v>9</v>
      </c>
      <c r="Y8" s="12" t="s">
        <v>22</v>
      </c>
    </row>
    <row r="9" spans="1:25" ht="17.25" customHeight="1" x14ac:dyDescent="0.25">
      <c r="A9" s="1">
        <v>1</v>
      </c>
      <c r="B9" s="28" t="s">
        <v>132</v>
      </c>
      <c r="C9" s="19" t="s">
        <v>13</v>
      </c>
      <c r="D9" s="19"/>
      <c r="E9" s="19"/>
      <c r="F9" s="4"/>
      <c r="G9" s="4"/>
      <c r="H9" s="4"/>
      <c r="I9" s="4"/>
      <c r="J9" s="4"/>
      <c r="K9" s="4"/>
      <c r="L9" s="4"/>
      <c r="M9" s="4"/>
      <c r="N9" s="4"/>
      <c r="O9" s="5"/>
      <c r="P9" s="5"/>
      <c r="Y9" s="11" t="s">
        <v>237</v>
      </c>
    </row>
    <row r="10" spans="1:25" ht="16.5" x14ac:dyDescent="0.25">
      <c r="A10" s="1">
        <v>2</v>
      </c>
      <c r="B10" s="28" t="s">
        <v>133</v>
      </c>
      <c r="C10" s="19" t="s">
        <v>13</v>
      </c>
      <c r="D10" s="19"/>
      <c r="E10" s="19"/>
      <c r="F10" s="4"/>
      <c r="G10" s="4"/>
      <c r="H10" s="4"/>
      <c r="I10" s="4"/>
      <c r="J10" s="4"/>
      <c r="K10" s="4"/>
      <c r="L10" s="4"/>
      <c r="M10" s="4"/>
      <c r="N10" s="4"/>
      <c r="O10" s="5"/>
      <c r="P10" s="5"/>
      <c r="Y10" s="11" t="s">
        <v>18</v>
      </c>
    </row>
    <row r="11" spans="1:25" ht="16.5" x14ac:dyDescent="0.25">
      <c r="A11" s="1">
        <v>3</v>
      </c>
      <c r="B11" s="28" t="s">
        <v>134</v>
      </c>
      <c r="C11" s="19" t="s">
        <v>13</v>
      </c>
      <c r="D11" s="19"/>
      <c r="E11" s="19"/>
      <c r="F11" s="4"/>
      <c r="G11" s="4"/>
      <c r="H11" s="4"/>
      <c r="I11" s="4"/>
      <c r="J11" s="4"/>
      <c r="K11" s="4"/>
      <c r="L11" s="4"/>
      <c r="M11" s="4"/>
      <c r="N11" s="4"/>
      <c r="O11" s="5"/>
      <c r="P11" s="5"/>
      <c r="Y11" s="11" t="s">
        <v>238</v>
      </c>
    </row>
    <row r="12" spans="1:25" ht="16.5" x14ac:dyDescent="0.25">
      <c r="A12" s="1">
        <v>4</v>
      </c>
      <c r="B12" s="28" t="s">
        <v>135</v>
      </c>
      <c r="C12" s="19" t="s">
        <v>13</v>
      </c>
      <c r="D12" s="19"/>
      <c r="E12" s="19"/>
      <c r="F12" s="4"/>
      <c r="G12" s="4"/>
      <c r="H12" s="4"/>
      <c r="I12" s="4"/>
      <c r="J12" s="4"/>
      <c r="K12" s="4"/>
      <c r="L12" s="4"/>
      <c r="M12" s="4"/>
      <c r="N12" s="4"/>
      <c r="O12" s="5"/>
      <c r="P12" s="5"/>
      <c r="Y12" s="11" t="s">
        <v>239</v>
      </c>
    </row>
    <row r="13" spans="1:25" ht="16.5" x14ac:dyDescent="0.25">
      <c r="A13" s="171" t="s">
        <v>136</v>
      </c>
      <c r="B13" s="172"/>
      <c r="C13" s="173">
        <v>4</v>
      </c>
      <c r="D13" s="173"/>
      <c r="E13" s="173"/>
      <c r="F13" s="14"/>
      <c r="G13" s="14"/>
      <c r="H13" s="14"/>
      <c r="I13" s="14"/>
      <c r="J13" s="14"/>
      <c r="K13" s="14"/>
      <c r="L13" s="14"/>
      <c r="M13" s="14"/>
      <c r="N13" s="14"/>
      <c r="O13" s="17" t="s">
        <v>11</v>
      </c>
      <c r="P13" s="174"/>
      <c r="Y13" s="11" t="s">
        <v>26</v>
      </c>
    </row>
    <row r="14" spans="1:25" ht="16.5" x14ac:dyDescent="0.25">
      <c r="A14" s="171" t="s">
        <v>10</v>
      </c>
      <c r="B14" s="172"/>
      <c r="C14" s="16">
        <v>0</v>
      </c>
      <c r="D14" s="16">
        <f>COUNTA(D9:D12)*0.5</f>
        <v>0</v>
      </c>
      <c r="E14" s="16">
        <f>COUNTA(E9:E12)</f>
        <v>0</v>
      </c>
      <c r="F14" s="14"/>
      <c r="G14" s="14"/>
      <c r="H14" s="14"/>
      <c r="I14" s="14"/>
      <c r="J14" s="14"/>
      <c r="K14" s="14"/>
      <c r="L14" s="14"/>
      <c r="M14" s="14"/>
      <c r="N14" s="14"/>
      <c r="O14" s="176">
        <f>(D14+E14)/(C13)</f>
        <v>0</v>
      </c>
      <c r="P14" s="175"/>
      <c r="Y14" s="11" t="s">
        <v>19</v>
      </c>
    </row>
    <row r="15" spans="1:25" ht="16.5" x14ac:dyDescent="0.25">
      <c r="A15" s="171" t="s">
        <v>24</v>
      </c>
      <c r="B15" s="172"/>
      <c r="C15" s="6">
        <v>0</v>
      </c>
      <c r="D15" s="6">
        <f>(D14/$C$13)</f>
        <v>0</v>
      </c>
      <c r="E15" s="6">
        <f>E14/C13</f>
        <v>0</v>
      </c>
      <c r="F15" s="14"/>
      <c r="G15" s="14"/>
      <c r="H15" s="14"/>
      <c r="I15" s="14"/>
      <c r="J15" s="14"/>
      <c r="K15" s="14"/>
      <c r="L15" s="14"/>
      <c r="M15" s="14"/>
      <c r="N15" s="14"/>
      <c r="O15" s="176"/>
      <c r="P15" s="175"/>
      <c r="Y15" s="11" t="s">
        <v>20</v>
      </c>
    </row>
    <row r="16" spans="1:25" ht="16.5" x14ac:dyDescent="0.25">
      <c r="A16" s="359" t="s">
        <v>137</v>
      </c>
      <c r="B16" s="359"/>
      <c r="C16" s="359"/>
      <c r="D16" s="359"/>
      <c r="E16" s="359"/>
      <c r="F16" s="359"/>
      <c r="G16" s="359"/>
      <c r="H16" s="359"/>
      <c r="I16" s="359"/>
      <c r="J16" s="359"/>
      <c r="K16" s="359"/>
      <c r="L16" s="359"/>
      <c r="M16" s="359"/>
      <c r="N16" s="359"/>
      <c r="O16" s="359"/>
      <c r="P16" s="359"/>
      <c r="Y16" s="11" t="s">
        <v>21</v>
      </c>
    </row>
    <row r="17" spans="1:25" ht="16.5" customHeight="1" x14ac:dyDescent="0.25">
      <c r="A17" s="185" t="s">
        <v>138</v>
      </c>
      <c r="B17" s="185"/>
      <c r="C17" s="185"/>
      <c r="D17" s="185"/>
      <c r="E17" s="185"/>
      <c r="F17" s="185"/>
      <c r="G17" s="185"/>
      <c r="H17" s="185"/>
      <c r="I17" s="185"/>
      <c r="J17" s="185"/>
      <c r="K17" s="185"/>
      <c r="L17" s="185"/>
      <c r="M17" s="185"/>
      <c r="N17" s="185"/>
      <c r="O17" s="185"/>
      <c r="P17" s="185"/>
      <c r="Y17" s="11" t="s">
        <v>29</v>
      </c>
    </row>
    <row r="18" spans="1:25" ht="23.25" customHeight="1" x14ac:dyDescent="0.25">
      <c r="A18" s="169" t="s">
        <v>139</v>
      </c>
      <c r="B18" s="170"/>
      <c r="C18" s="166" t="s">
        <v>34</v>
      </c>
      <c r="D18" s="167"/>
      <c r="E18" s="168"/>
      <c r="F18" s="26"/>
      <c r="G18" s="26"/>
      <c r="H18" s="26"/>
      <c r="I18" s="26"/>
      <c r="J18" s="26"/>
      <c r="K18" s="26"/>
      <c r="L18" s="26"/>
      <c r="M18" s="26"/>
      <c r="N18" s="26"/>
      <c r="O18" s="26"/>
      <c r="P18" s="26"/>
      <c r="Y18" s="11" t="s">
        <v>240</v>
      </c>
    </row>
    <row r="19" spans="1:25" ht="33" x14ac:dyDescent="0.25">
      <c r="A19" s="234" t="s">
        <v>140</v>
      </c>
      <c r="B19" s="257"/>
      <c r="C19" s="60">
        <v>0</v>
      </c>
      <c r="D19" s="60">
        <v>0.5</v>
      </c>
      <c r="E19" s="60">
        <v>1</v>
      </c>
      <c r="F19" s="61"/>
      <c r="G19" s="61"/>
      <c r="H19" s="61"/>
      <c r="I19" s="61"/>
      <c r="J19" s="61"/>
      <c r="K19" s="61"/>
      <c r="L19" s="61"/>
      <c r="M19" s="61"/>
      <c r="N19" s="61"/>
      <c r="O19" s="60" t="s">
        <v>250</v>
      </c>
      <c r="P19" s="62" t="s">
        <v>9</v>
      </c>
      <c r="Y19" s="11"/>
    </row>
    <row r="20" spans="1:25" ht="16.5" x14ac:dyDescent="0.25">
      <c r="A20" s="258"/>
      <c r="B20" s="259"/>
      <c r="C20" s="19" t="s">
        <v>13</v>
      </c>
      <c r="D20" s="19"/>
      <c r="E20" s="19"/>
      <c r="F20" s="4"/>
      <c r="G20" s="4"/>
      <c r="H20" s="4"/>
      <c r="I20" s="4"/>
      <c r="J20" s="4"/>
      <c r="K20" s="4"/>
      <c r="L20" s="4"/>
      <c r="M20" s="4"/>
      <c r="N20" s="4"/>
      <c r="O20" s="5"/>
      <c r="P20" s="5"/>
      <c r="Y20" s="11"/>
    </row>
    <row r="21" spans="1:25" ht="16.5" x14ac:dyDescent="0.25">
      <c r="A21" s="171" t="s">
        <v>141</v>
      </c>
      <c r="B21" s="172"/>
      <c r="C21" s="173">
        <v>1</v>
      </c>
      <c r="D21" s="173"/>
      <c r="E21" s="173"/>
      <c r="F21" s="14"/>
      <c r="G21" s="14"/>
      <c r="H21" s="14"/>
      <c r="I21" s="14"/>
      <c r="J21" s="14"/>
      <c r="K21" s="14"/>
      <c r="L21" s="14"/>
      <c r="M21" s="14"/>
      <c r="N21" s="14"/>
      <c r="O21" s="17" t="s">
        <v>11</v>
      </c>
      <c r="P21" s="5"/>
      <c r="Y21" s="11"/>
    </row>
    <row r="22" spans="1:25" ht="16.5" x14ac:dyDescent="0.25">
      <c r="A22" s="171" t="s">
        <v>10</v>
      </c>
      <c r="B22" s="172"/>
      <c r="C22" s="16">
        <v>0</v>
      </c>
      <c r="D22" s="16">
        <f>COUNTA(D20)*0.5</f>
        <v>0</v>
      </c>
      <c r="E22" s="16">
        <f>COUNTA(E20)</f>
        <v>0</v>
      </c>
      <c r="F22" s="14"/>
      <c r="G22" s="14"/>
      <c r="H22" s="14"/>
      <c r="I22" s="14"/>
      <c r="J22" s="14"/>
      <c r="K22" s="14"/>
      <c r="L22" s="14"/>
      <c r="M22" s="14"/>
      <c r="N22" s="14"/>
      <c r="O22" s="176">
        <f>(D22+E22)/(C21)</f>
        <v>0</v>
      </c>
      <c r="P22" s="5"/>
      <c r="Y22" s="11"/>
    </row>
    <row r="23" spans="1:25" ht="16.5" x14ac:dyDescent="0.25">
      <c r="A23" s="171" t="s">
        <v>24</v>
      </c>
      <c r="B23" s="172"/>
      <c r="C23" s="6">
        <v>0</v>
      </c>
      <c r="D23" s="6">
        <f>(D22/$C$21)</f>
        <v>0</v>
      </c>
      <c r="E23" s="6">
        <f>E22/C21</f>
        <v>0</v>
      </c>
      <c r="F23" s="14"/>
      <c r="G23" s="14"/>
      <c r="H23" s="14"/>
      <c r="I23" s="14"/>
      <c r="J23" s="14"/>
      <c r="K23" s="14"/>
      <c r="L23" s="14"/>
      <c r="M23" s="14"/>
      <c r="N23" s="14"/>
      <c r="O23" s="176"/>
      <c r="P23" s="5"/>
    </row>
    <row r="24" spans="1:25" ht="16.5" x14ac:dyDescent="0.25">
      <c r="A24" s="359" t="s">
        <v>142</v>
      </c>
      <c r="B24" s="359"/>
      <c r="C24" s="359"/>
      <c r="D24" s="359"/>
      <c r="E24" s="359"/>
      <c r="F24" s="359"/>
      <c r="G24" s="359"/>
      <c r="H24" s="359"/>
      <c r="I24" s="359"/>
      <c r="J24" s="359"/>
      <c r="K24" s="359"/>
      <c r="L24" s="359"/>
      <c r="M24" s="359"/>
      <c r="N24" s="359"/>
      <c r="O24" s="359"/>
      <c r="P24" s="359"/>
      <c r="Y24" s="10"/>
    </row>
    <row r="25" spans="1:25" ht="16.5" x14ac:dyDescent="0.25">
      <c r="A25" s="185" t="s">
        <v>143</v>
      </c>
      <c r="B25" s="185"/>
      <c r="C25" s="185"/>
      <c r="D25" s="185"/>
      <c r="E25" s="185"/>
      <c r="F25" s="185"/>
      <c r="G25" s="185"/>
      <c r="H25" s="185"/>
      <c r="I25" s="185"/>
      <c r="J25" s="185"/>
      <c r="K25" s="185"/>
      <c r="L25" s="185"/>
      <c r="M25" s="185"/>
      <c r="N25" s="185"/>
      <c r="O25" s="185"/>
      <c r="P25" s="185"/>
    </row>
    <row r="26" spans="1:25" ht="16.5" customHeight="1" x14ac:dyDescent="0.25">
      <c r="A26" s="169" t="s">
        <v>144</v>
      </c>
      <c r="B26" s="170"/>
      <c r="C26" s="166" t="s">
        <v>34</v>
      </c>
      <c r="D26" s="167"/>
      <c r="E26" s="168"/>
      <c r="F26" s="26"/>
      <c r="G26" s="26"/>
      <c r="H26" s="26"/>
      <c r="I26" s="26"/>
      <c r="J26" s="26"/>
      <c r="K26" s="26"/>
      <c r="L26" s="26"/>
      <c r="M26" s="26"/>
      <c r="N26" s="26"/>
      <c r="O26" s="26"/>
      <c r="P26" s="26"/>
    </row>
    <row r="27" spans="1:25" ht="53.25" customHeight="1" x14ac:dyDescent="0.25">
      <c r="A27" s="189" t="s">
        <v>145</v>
      </c>
      <c r="B27" s="157"/>
      <c r="C27" s="60">
        <v>0</v>
      </c>
      <c r="D27" s="60">
        <v>0.5</v>
      </c>
      <c r="E27" s="60">
        <v>1</v>
      </c>
      <c r="F27" s="61"/>
      <c r="G27" s="61"/>
      <c r="H27" s="61"/>
      <c r="I27" s="61"/>
      <c r="J27" s="61"/>
      <c r="K27" s="61"/>
      <c r="L27" s="61"/>
      <c r="M27" s="61"/>
      <c r="N27" s="61"/>
      <c r="O27" s="60" t="s">
        <v>250</v>
      </c>
      <c r="P27" s="62" t="s">
        <v>9</v>
      </c>
      <c r="Y27" s="10"/>
    </row>
    <row r="28" spans="1:25" ht="16.5" x14ac:dyDescent="0.25">
      <c r="A28" s="1">
        <v>1</v>
      </c>
      <c r="B28" s="28" t="s">
        <v>146</v>
      </c>
      <c r="C28" s="24" t="s">
        <v>13</v>
      </c>
      <c r="D28" s="24"/>
      <c r="E28" s="24"/>
      <c r="F28" s="4"/>
      <c r="G28" s="4"/>
      <c r="H28" s="4"/>
      <c r="I28" s="4"/>
      <c r="J28" s="4"/>
      <c r="K28" s="4"/>
      <c r="L28" s="4"/>
      <c r="M28" s="4"/>
      <c r="N28" s="4"/>
      <c r="O28" s="5"/>
      <c r="P28" s="5"/>
    </row>
    <row r="29" spans="1:25" ht="16.5" x14ac:dyDescent="0.25">
      <c r="A29" s="1">
        <v>2</v>
      </c>
      <c r="B29" s="28" t="s">
        <v>147</v>
      </c>
      <c r="C29" s="24" t="s">
        <v>13</v>
      </c>
      <c r="D29" s="24"/>
      <c r="E29" s="24"/>
      <c r="F29" s="4"/>
      <c r="G29" s="4"/>
      <c r="H29" s="4"/>
      <c r="I29" s="4"/>
      <c r="J29" s="4"/>
      <c r="K29" s="4"/>
      <c r="L29" s="4"/>
      <c r="M29" s="4"/>
      <c r="N29" s="4"/>
      <c r="O29" s="5"/>
      <c r="P29" s="5"/>
    </row>
    <row r="30" spans="1:25" ht="16.5" x14ac:dyDescent="0.25">
      <c r="A30" s="1">
        <v>3</v>
      </c>
      <c r="B30" s="28" t="s">
        <v>148</v>
      </c>
      <c r="C30" s="24" t="s">
        <v>13</v>
      </c>
      <c r="D30" s="24"/>
      <c r="E30" s="24"/>
      <c r="F30" s="4"/>
      <c r="G30" s="4"/>
      <c r="H30" s="4"/>
      <c r="I30" s="4"/>
      <c r="J30" s="4"/>
      <c r="K30" s="4"/>
      <c r="L30" s="4"/>
      <c r="M30" s="4"/>
      <c r="N30" s="4"/>
      <c r="O30" s="5"/>
      <c r="P30" s="5"/>
    </row>
    <row r="31" spans="1:25" ht="16.5" x14ac:dyDescent="0.25">
      <c r="A31" s="1">
        <v>4</v>
      </c>
      <c r="B31" s="28" t="s">
        <v>149</v>
      </c>
      <c r="C31" s="24" t="s">
        <v>13</v>
      </c>
      <c r="D31" s="24"/>
      <c r="E31" s="24"/>
      <c r="F31" s="4"/>
      <c r="G31" s="4"/>
      <c r="H31" s="4"/>
      <c r="I31" s="4"/>
      <c r="J31" s="4"/>
      <c r="K31" s="4"/>
      <c r="L31" s="4"/>
      <c r="M31" s="4"/>
      <c r="N31" s="4"/>
      <c r="O31" s="5"/>
      <c r="P31" s="5"/>
    </row>
    <row r="32" spans="1:25" ht="16.5" x14ac:dyDescent="0.25">
      <c r="A32" s="1">
        <v>5</v>
      </c>
      <c r="B32" s="28" t="s">
        <v>150</v>
      </c>
      <c r="C32" s="24" t="s">
        <v>13</v>
      </c>
      <c r="D32" s="24"/>
      <c r="E32" s="24"/>
      <c r="F32" s="4"/>
      <c r="G32" s="4"/>
      <c r="H32" s="4"/>
      <c r="I32" s="4"/>
      <c r="J32" s="4"/>
      <c r="K32" s="4"/>
      <c r="L32" s="4"/>
      <c r="M32" s="4"/>
      <c r="N32" s="4"/>
      <c r="O32" s="5"/>
      <c r="P32" s="5"/>
    </row>
    <row r="33" spans="1:25" ht="16.5" x14ac:dyDescent="0.25">
      <c r="A33" s="171" t="s">
        <v>151</v>
      </c>
      <c r="B33" s="172"/>
      <c r="C33" s="173">
        <v>5</v>
      </c>
      <c r="D33" s="173"/>
      <c r="E33" s="173"/>
      <c r="F33" s="14"/>
      <c r="G33" s="14"/>
      <c r="H33" s="14"/>
      <c r="I33" s="14"/>
      <c r="J33" s="14"/>
      <c r="K33" s="14"/>
      <c r="L33" s="14"/>
      <c r="M33" s="14"/>
      <c r="N33" s="14"/>
      <c r="O33" s="17" t="s">
        <v>11</v>
      </c>
      <c r="P33" s="174"/>
    </row>
    <row r="34" spans="1:25" ht="16.5" customHeight="1" x14ac:dyDescent="0.25">
      <c r="A34" s="171" t="s">
        <v>10</v>
      </c>
      <c r="B34" s="172"/>
      <c r="C34" s="16">
        <v>0</v>
      </c>
      <c r="D34" s="16">
        <f>COUNTA(D28:D32)*0.5</f>
        <v>0</v>
      </c>
      <c r="E34" s="16">
        <f>COUNTA(E28:N32)</f>
        <v>0</v>
      </c>
      <c r="F34" s="14"/>
      <c r="G34" s="14"/>
      <c r="H34" s="14"/>
      <c r="I34" s="14"/>
      <c r="J34" s="14"/>
      <c r="K34" s="14"/>
      <c r="L34" s="14"/>
      <c r="M34" s="14"/>
      <c r="N34" s="14"/>
      <c r="O34" s="176">
        <f>(D34+E34)/(C33)</f>
        <v>0</v>
      </c>
      <c r="P34" s="175"/>
      <c r="Y34" s="10"/>
    </row>
    <row r="35" spans="1:25" ht="16.5" customHeight="1" x14ac:dyDescent="0.25">
      <c r="A35" s="171" t="s">
        <v>24</v>
      </c>
      <c r="B35" s="172"/>
      <c r="C35" s="6">
        <v>0</v>
      </c>
      <c r="D35" s="6">
        <f>(D34/$C$33)</f>
        <v>0</v>
      </c>
      <c r="E35" s="6">
        <f>E34/C33</f>
        <v>0</v>
      </c>
      <c r="F35" s="14"/>
      <c r="G35" s="14"/>
      <c r="H35" s="14"/>
      <c r="I35" s="14"/>
      <c r="J35" s="14"/>
      <c r="K35" s="14"/>
      <c r="L35" s="14"/>
      <c r="M35" s="14"/>
      <c r="N35" s="14"/>
      <c r="O35" s="176"/>
      <c r="P35" s="175"/>
      <c r="Y35" s="10"/>
    </row>
    <row r="36" spans="1:25" ht="16.5" customHeight="1" x14ac:dyDescent="0.25">
      <c r="A36" s="169" t="s">
        <v>152</v>
      </c>
      <c r="B36" s="170"/>
      <c r="C36" s="166" t="s">
        <v>34</v>
      </c>
      <c r="D36" s="167"/>
      <c r="E36" s="168"/>
      <c r="F36" s="26"/>
      <c r="G36" s="26"/>
      <c r="H36" s="26"/>
      <c r="I36" s="26"/>
      <c r="J36" s="26"/>
      <c r="K36" s="26"/>
      <c r="L36" s="26"/>
      <c r="M36" s="26"/>
      <c r="N36" s="26"/>
      <c r="O36" s="26"/>
      <c r="P36" s="26"/>
      <c r="Y36" s="10"/>
    </row>
    <row r="37" spans="1:25" ht="33" x14ac:dyDescent="0.25">
      <c r="A37" s="189" t="s">
        <v>153</v>
      </c>
      <c r="B37" s="157"/>
      <c r="C37" s="60">
        <v>0</v>
      </c>
      <c r="D37" s="60">
        <v>0.5</v>
      </c>
      <c r="E37" s="60">
        <v>1</v>
      </c>
      <c r="F37" s="61"/>
      <c r="G37" s="61"/>
      <c r="H37" s="61"/>
      <c r="I37" s="61"/>
      <c r="J37" s="61"/>
      <c r="K37" s="61"/>
      <c r="L37" s="61"/>
      <c r="M37" s="61"/>
      <c r="N37" s="61"/>
      <c r="O37" s="60" t="s">
        <v>250</v>
      </c>
      <c r="P37" s="62" t="s">
        <v>9</v>
      </c>
      <c r="Y37" s="10"/>
    </row>
    <row r="38" spans="1:25" ht="16.5" x14ac:dyDescent="0.25">
      <c r="A38" s="1">
        <v>1</v>
      </c>
      <c r="B38" s="28" t="s">
        <v>146</v>
      </c>
      <c r="C38" s="24" t="s">
        <v>13</v>
      </c>
      <c r="D38" s="24"/>
      <c r="E38" s="24"/>
      <c r="F38" s="4"/>
      <c r="G38" s="4"/>
      <c r="H38" s="4"/>
      <c r="I38" s="4"/>
      <c r="J38" s="4"/>
      <c r="K38" s="4"/>
      <c r="L38" s="4"/>
      <c r="M38" s="4"/>
      <c r="N38" s="4"/>
      <c r="O38" s="5"/>
      <c r="P38" s="5"/>
      <c r="Y38" s="10"/>
    </row>
    <row r="39" spans="1:25" ht="16.5" x14ac:dyDescent="0.25">
      <c r="A39" s="1">
        <v>2</v>
      </c>
      <c r="B39" s="28" t="s">
        <v>147</v>
      </c>
      <c r="C39" s="24" t="s">
        <v>13</v>
      </c>
      <c r="D39" s="24"/>
      <c r="E39" s="24"/>
      <c r="F39" s="4"/>
      <c r="G39" s="4"/>
      <c r="H39" s="4"/>
      <c r="I39" s="4"/>
      <c r="J39" s="4"/>
      <c r="K39" s="4"/>
      <c r="L39" s="4"/>
      <c r="M39" s="4"/>
      <c r="N39" s="4"/>
      <c r="O39" s="5"/>
      <c r="P39" s="5"/>
      <c r="Y39" s="10"/>
    </row>
    <row r="40" spans="1:25" ht="16.5" x14ac:dyDescent="0.25">
      <c r="A40" s="1">
        <v>3</v>
      </c>
      <c r="B40" s="28" t="s">
        <v>148</v>
      </c>
      <c r="C40" s="24" t="s">
        <v>13</v>
      </c>
      <c r="D40" s="24"/>
      <c r="E40" s="24"/>
      <c r="F40" s="4"/>
      <c r="G40" s="4"/>
      <c r="H40" s="4"/>
      <c r="I40" s="4"/>
      <c r="J40" s="4"/>
      <c r="K40" s="4"/>
      <c r="L40" s="4"/>
      <c r="M40" s="4"/>
      <c r="N40" s="4"/>
      <c r="O40" s="5"/>
      <c r="P40" s="44"/>
      <c r="Y40" s="10"/>
    </row>
    <row r="41" spans="1:25" ht="16.5" x14ac:dyDescent="0.25">
      <c r="A41" s="1">
        <v>4</v>
      </c>
      <c r="B41" s="28" t="s">
        <v>149</v>
      </c>
      <c r="C41" s="24" t="s">
        <v>13</v>
      </c>
      <c r="D41" s="24"/>
      <c r="E41" s="24"/>
      <c r="F41" s="4"/>
      <c r="G41" s="4"/>
      <c r="H41" s="4"/>
      <c r="I41" s="4"/>
      <c r="J41" s="4"/>
      <c r="K41" s="4"/>
      <c r="L41" s="4"/>
      <c r="M41" s="4"/>
      <c r="N41" s="4"/>
      <c r="O41" s="5"/>
      <c r="P41" s="44"/>
    </row>
    <row r="42" spans="1:25" ht="16.5" x14ac:dyDescent="0.25">
      <c r="A42" s="1">
        <v>5</v>
      </c>
      <c r="B42" s="28" t="s">
        <v>150</v>
      </c>
      <c r="C42" s="24" t="s">
        <v>13</v>
      </c>
      <c r="D42" s="24"/>
      <c r="E42" s="24"/>
      <c r="F42" s="4"/>
      <c r="G42" s="4"/>
      <c r="H42" s="4"/>
      <c r="I42" s="4"/>
      <c r="J42" s="4"/>
      <c r="K42" s="4"/>
      <c r="L42" s="4"/>
      <c r="M42" s="4"/>
      <c r="N42" s="4"/>
      <c r="O42" s="5"/>
      <c r="P42" s="44"/>
      <c r="Y42" s="10"/>
    </row>
    <row r="43" spans="1:25" ht="16.5" x14ac:dyDescent="0.25">
      <c r="A43" s="171" t="s">
        <v>154</v>
      </c>
      <c r="B43" s="172"/>
      <c r="C43" s="173">
        <v>5</v>
      </c>
      <c r="D43" s="173"/>
      <c r="E43" s="173"/>
      <c r="F43" s="14"/>
      <c r="G43" s="14"/>
      <c r="H43" s="14"/>
      <c r="I43" s="14"/>
      <c r="J43" s="14"/>
      <c r="K43" s="14"/>
      <c r="L43" s="14"/>
      <c r="M43" s="14"/>
      <c r="N43" s="14"/>
      <c r="O43" s="17" t="s">
        <v>11</v>
      </c>
      <c r="P43" s="174"/>
    </row>
    <row r="44" spans="1:25" ht="17.25" customHeight="1" x14ac:dyDescent="0.25">
      <c r="A44" s="171" t="s">
        <v>10</v>
      </c>
      <c r="B44" s="172"/>
      <c r="C44" s="16">
        <v>0</v>
      </c>
      <c r="D44" s="16">
        <f>COUNTA(D38:D42)*0.5</f>
        <v>0</v>
      </c>
      <c r="E44" s="16">
        <f>COUNTA(E38:E42)</f>
        <v>0</v>
      </c>
      <c r="F44" s="14"/>
      <c r="G44" s="14"/>
      <c r="H44" s="14"/>
      <c r="I44" s="14"/>
      <c r="J44" s="14"/>
      <c r="K44" s="14"/>
      <c r="L44" s="14"/>
      <c r="M44" s="14"/>
      <c r="N44" s="14"/>
      <c r="O44" s="176">
        <f>(D44+E44)/(C43)</f>
        <v>0</v>
      </c>
      <c r="P44" s="175"/>
    </row>
    <row r="45" spans="1:25" ht="16.5" customHeight="1" x14ac:dyDescent="0.25">
      <c r="A45" s="171" t="s">
        <v>24</v>
      </c>
      <c r="B45" s="172"/>
      <c r="C45" s="6">
        <v>0</v>
      </c>
      <c r="D45" s="6">
        <f>(D44/$C$43)</f>
        <v>0</v>
      </c>
      <c r="E45" s="6">
        <f>E44/C43</f>
        <v>0</v>
      </c>
      <c r="F45" s="14"/>
      <c r="G45" s="14"/>
      <c r="H45" s="14"/>
      <c r="I45" s="14"/>
      <c r="J45" s="14"/>
      <c r="K45" s="14"/>
      <c r="L45" s="14"/>
      <c r="M45" s="14"/>
      <c r="N45" s="14"/>
      <c r="O45" s="176"/>
      <c r="P45" s="175"/>
    </row>
    <row r="46" spans="1:25" ht="16.5" x14ac:dyDescent="0.25">
      <c r="A46" s="359" t="s">
        <v>155</v>
      </c>
      <c r="B46" s="359"/>
      <c r="C46" s="359"/>
      <c r="D46" s="359"/>
      <c r="E46" s="359"/>
      <c r="F46" s="359"/>
      <c r="G46" s="359"/>
      <c r="H46" s="359"/>
      <c r="I46" s="359"/>
      <c r="J46" s="359"/>
      <c r="K46" s="359"/>
      <c r="L46" s="359"/>
      <c r="M46" s="359"/>
      <c r="N46" s="359"/>
      <c r="O46" s="359"/>
      <c r="P46" s="359"/>
    </row>
    <row r="47" spans="1:25" ht="17.25" customHeight="1" x14ac:dyDescent="0.25">
      <c r="A47" s="185" t="s">
        <v>156</v>
      </c>
      <c r="B47" s="185"/>
      <c r="C47" s="185"/>
      <c r="D47" s="185"/>
      <c r="E47" s="185"/>
      <c r="F47" s="185"/>
      <c r="G47" s="185"/>
      <c r="H47" s="185"/>
      <c r="I47" s="185"/>
      <c r="J47" s="185"/>
      <c r="K47" s="185"/>
      <c r="L47" s="185"/>
      <c r="M47" s="185"/>
      <c r="N47" s="185"/>
      <c r="O47" s="185"/>
      <c r="P47" s="185"/>
    </row>
    <row r="48" spans="1:25" ht="16.5" customHeight="1" x14ac:dyDescent="0.25">
      <c r="A48" s="169" t="s">
        <v>157</v>
      </c>
      <c r="B48" s="170"/>
      <c r="C48" s="166" t="s">
        <v>34</v>
      </c>
      <c r="D48" s="167"/>
      <c r="E48" s="168"/>
      <c r="F48" s="26"/>
      <c r="G48" s="26"/>
      <c r="H48" s="26"/>
      <c r="I48" s="26"/>
      <c r="J48" s="26"/>
      <c r="K48" s="26"/>
      <c r="L48" s="26"/>
      <c r="M48" s="26"/>
      <c r="N48" s="26"/>
      <c r="O48" s="26"/>
      <c r="P48" s="26"/>
    </row>
    <row r="49" spans="1:16" ht="33" x14ac:dyDescent="0.25">
      <c r="A49" s="189" t="s">
        <v>158</v>
      </c>
      <c r="B49" s="157"/>
      <c r="C49" s="60">
        <v>0</v>
      </c>
      <c r="D49" s="60">
        <v>0.5</v>
      </c>
      <c r="E49" s="60">
        <v>1</v>
      </c>
      <c r="F49" s="61"/>
      <c r="G49" s="61"/>
      <c r="H49" s="61"/>
      <c r="I49" s="61"/>
      <c r="J49" s="61"/>
      <c r="K49" s="61"/>
      <c r="L49" s="61"/>
      <c r="M49" s="61"/>
      <c r="N49" s="61"/>
      <c r="O49" s="60" t="s">
        <v>250</v>
      </c>
      <c r="P49" s="62" t="s">
        <v>9</v>
      </c>
    </row>
    <row r="50" spans="1:16" ht="33" x14ac:dyDescent="0.25">
      <c r="A50" s="1">
        <v>1</v>
      </c>
      <c r="B50" s="28" t="s">
        <v>159</v>
      </c>
      <c r="C50" s="24" t="s">
        <v>13</v>
      </c>
      <c r="D50" s="24"/>
      <c r="E50" s="24"/>
      <c r="F50" s="4"/>
      <c r="G50" s="4"/>
      <c r="H50" s="4"/>
      <c r="I50" s="4"/>
      <c r="J50" s="4"/>
      <c r="K50" s="4"/>
      <c r="L50" s="4"/>
      <c r="M50" s="4"/>
      <c r="N50" s="4"/>
      <c r="O50" s="5"/>
      <c r="P50" s="5"/>
    </row>
    <row r="51" spans="1:16" ht="16.5" x14ac:dyDescent="0.25">
      <c r="A51" s="1">
        <v>2</v>
      </c>
      <c r="B51" s="28" t="s">
        <v>160</v>
      </c>
      <c r="C51" s="24" t="s">
        <v>13</v>
      </c>
      <c r="D51" s="24"/>
      <c r="E51" s="24"/>
      <c r="F51" s="4"/>
      <c r="G51" s="4"/>
      <c r="H51" s="4"/>
      <c r="I51" s="4"/>
      <c r="J51" s="4"/>
      <c r="K51" s="4"/>
      <c r="L51" s="4"/>
      <c r="M51" s="4"/>
      <c r="N51" s="4"/>
      <c r="O51" s="5"/>
      <c r="P51" s="5"/>
    </row>
    <row r="52" spans="1:16" ht="16.5" customHeight="1" x14ac:dyDescent="0.25">
      <c r="A52" s="1">
        <v>3</v>
      </c>
      <c r="B52" s="28" t="s">
        <v>161</v>
      </c>
      <c r="C52" s="24" t="s">
        <v>13</v>
      </c>
      <c r="D52" s="24"/>
      <c r="E52" s="24"/>
      <c r="F52" s="14"/>
      <c r="G52" s="14"/>
      <c r="H52" s="14"/>
      <c r="I52" s="14"/>
      <c r="J52" s="14"/>
      <c r="K52" s="14"/>
      <c r="L52" s="14"/>
      <c r="M52" s="14"/>
      <c r="N52" s="14"/>
      <c r="O52" s="45"/>
      <c r="P52" s="53"/>
    </row>
    <row r="53" spans="1:16" ht="16.5" customHeight="1" x14ac:dyDescent="0.25">
      <c r="A53" s="1">
        <v>4</v>
      </c>
      <c r="B53" s="28" t="s">
        <v>162</v>
      </c>
      <c r="C53" s="24" t="s">
        <v>13</v>
      </c>
      <c r="D53" s="24"/>
      <c r="E53" s="24"/>
      <c r="F53" s="14"/>
      <c r="G53" s="14"/>
      <c r="H53" s="14"/>
      <c r="I53" s="14"/>
      <c r="J53" s="14"/>
      <c r="K53" s="14"/>
      <c r="L53" s="14"/>
      <c r="M53" s="14"/>
      <c r="N53" s="14"/>
      <c r="O53" s="52"/>
      <c r="P53" s="53"/>
    </row>
    <row r="54" spans="1:16" ht="16.5" x14ac:dyDescent="0.25">
      <c r="A54" s="1">
        <v>5</v>
      </c>
      <c r="B54" s="28" t="s">
        <v>163</v>
      </c>
      <c r="C54" s="24" t="s">
        <v>13</v>
      </c>
      <c r="D54" s="24"/>
      <c r="E54" s="24"/>
      <c r="F54" s="14"/>
      <c r="G54" s="14"/>
      <c r="H54" s="14"/>
      <c r="I54" s="14"/>
      <c r="J54" s="14"/>
      <c r="K54" s="14"/>
      <c r="L54" s="14"/>
      <c r="M54" s="14"/>
      <c r="N54" s="14"/>
      <c r="O54" s="52"/>
      <c r="P54" s="53"/>
    </row>
    <row r="55" spans="1:16" ht="16.5" x14ac:dyDescent="0.25">
      <c r="A55" s="1">
        <v>6</v>
      </c>
      <c r="B55" s="28" t="s">
        <v>164</v>
      </c>
      <c r="C55" s="24" t="s">
        <v>13</v>
      </c>
      <c r="D55" s="24"/>
      <c r="E55" s="24"/>
      <c r="F55" s="14"/>
      <c r="G55" s="14"/>
      <c r="H55" s="14"/>
      <c r="I55" s="14"/>
      <c r="J55" s="14"/>
      <c r="K55" s="14"/>
      <c r="L55" s="14"/>
      <c r="M55" s="14"/>
      <c r="N55" s="14"/>
      <c r="O55" s="52"/>
      <c r="P55" s="53"/>
    </row>
    <row r="56" spans="1:16" ht="16.5" x14ac:dyDescent="0.25">
      <c r="A56" s="244" t="s">
        <v>165</v>
      </c>
      <c r="B56" s="245"/>
      <c r="C56" s="173">
        <v>6</v>
      </c>
      <c r="D56" s="173"/>
      <c r="E56" s="173"/>
      <c r="F56" s="14"/>
      <c r="G56" s="14"/>
      <c r="H56" s="14"/>
      <c r="I56" s="14"/>
      <c r="J56" s="14"/>
      <c r="K56" s="14"/>
      <c r="L56" s="14"/>
      <c r="M56" s="14"/>
      <c r="N56" s="14"/>
      <c r="O56" s="70" t="s">
        <v>11</v>
      </c>
      <c r="P56" s="42"/>
    </row>
    <row r="57" spans="1:16" ht="16.5" x14ac:dyDescent="0.25">
      <c r="A57" s="171" t="s">
        <v>10</v>
      </c>
      <c r="B57" s="172"/>
      <c r="C57" s="16">
        <v>0</v>
      </c>
      <c r="D57" s="16">
        <f>COUNTA(D50:D55)*0.5</f>
        <v>0</v>
      </c>
      <c r="E57" s="16">
        <f>COUNTA(E50:E55)</f>
        <v>0</v>
      </c>
      <c r="F57" s="14"/>
      <c r="G57" s="14"/>
      <c r="H57" s="14"/>
      <c r="I57" s="14"/>
      <c r="J57" s="14"/>
      <c r="K57" s="14"/>
      <c r="L57" s="14"/>
      <c r="M57" s="14"/>
      <c r="N57" s="14"/>
      <c r="O57" s="176">
        <f>(D57+E57)/(C56)</f>
        <v>0</v>
      </c>
      <c r="P57" s="42"/>
    </row>
    <row r="58" spans="1:16" ht="16.5" x14ac:dyDescent="0.25">
      <c r="A58" s="171" t="s">
        <v>24</v>
      </c>
      <c r="B58" s="172"/>
      <c r="C58" s="6">
        <v>0</v>
      </c>
      <c r="D58" s="6">
        <f>(D57/$C$56)</f>
        <v>0</v>
      </c>
      <c r="E58" s="6">
        <f>E57/C56</f>
        <v>0</v>
      </c>
      <c r="F58" s="14"/>
      <c r="G58" s="14"/>
      <c r="H58" s="14"/>
      <c r="I58" s="14"/>
      <c r="J58" s="14"/>
      <c r="K58" s="14"/>
      <c r="L58" s="14"/>
      <c r="M58" s="14"/>
      <c r="N58" s="14"/>
      <c r="O58" s="176"/>
      <c r="P58" s="42"/>
    </row>
    <row r="59" spans="1:16" ht="16.5" customHeight="1" x14ac:dyDescent="0.25">
      <c r="A59" s="186" t="s">
        <v>166</v>
      </c>
      <c r="B59" s="170"/>
      <c r="C59" s="166" t="s">
        <v>34</v>
      </c>
      <c r="D59" s="167"/>
      <c r="E59" s="168"/>
      <c r="F59" s="21"/>
      <c r="G59" s="21"/>
      <c r="H59" s="21"/>
      <c r="I59" s="21"/>
      <c r="J59" s="21"/>
      <c r="K59" s="21"/>
      <c r="L59" s="21"/>
      <c r="M59" s="21"/>
      <c r="N59" s="21"/>
      <c r="O59" s="21"/>
      <c r="P59" s="21"/>
    </row>
    <row r="60" spans="1:16" ht="33" x14ac:dyDescent="0.25">
      <c r="A60" s="231" t="s">
        <v>167</v>
      </c>
      <c r="B60" s="157"/>
      <c r="C60" s="60">
        <v>0</v>
      </c>
      <c r="D60" s="60">
        <v>0.5</v>
      </c>
      <c r="E60" s="60">
        <v>1</v>
      </c>
      <c r="F60" s="61"/>
      <c r="G60" s="61"/>
      <c r="H60" s="61"/>
      <c r="I60" s="61"/>
      <c r="J60" s="61"/>
      <c r="K60" s="61"/>
      <c r="L60" s="61"/>
      <c r="M60" s="61"/>
      <c r="N60" s="61"/>
      <c r="O60" s="60" t="s">
        <v>250</v>
      </c>
      <c r="P60" s="62" t="s">
        <v>9</v>
      </c>
    </row>
    <row r="61" spans="1:16" ht="33" x14ac:dyDescent="0.25">
      <c r="A61" s="1">
        <v>1</v>
      </c>
      <c r="B61" s="28" t="s">
        <v>159</v>
      </c>
      <c r="C61" s="19" t="s">
        <v>13</v>
      </c>
      <c r="D61" s="19"/>
      <c r="E61" s="19"/>
      <c r="F61" s="4"/>
      <c r="G61" s="4"/>
      <c r="H61" s="4"/>
      <c r="I61" s="4"/>
      <c r="J61" s="4"/>
      <c r="K61" s="4"/>
      <c r="L61" s="4"/>
      <c r="M61" s="4"/>
      <c r="N61" s="4"/>
      <c r="O61" s="5"/>
      <c r="P61" s="25"/>
    </row>
    <row r="62" spans="1:16" ht="16.5" x14ac:dyDescent="0.25">
      <c r="A62" s="1">
        <v>2</v>
      </c>
      <c r="B62" s="28" t="s">
        <v>160</v>
      </c>
      <c r="C62" s="19" t="s">
        <v>13</v>
      </c>
      <c r="D62" s="19"/>
      <c r="E62" s="19"/>
      <c r="F62" s="4"/>
      <c r="G62" s="4"/>
      <c r="H62" s="4"/>
      <c r="I62" s="4"/>
      <c r="J62" s="4"/>
      <c r="K62" s="4"/>
      <c r="L62" s="4"/>
      <c r="M62" s="4"/>
      <c r="N62" s="4"/>
      <c r="O62" s="5"/>
      <c r="P62" s="25"/>
    </row>
    <row r="63" spans="1:16" ht="33" x14ac:dyDescent="0.25">
      <c r="A63" s="1">
        <v>3</v>
      </c>
      <c r="B63" s="28" t="s">
        <v>168</v>
      </c>
      <c r="C63" s="19" t="s">
        <v>13</v>
      </c>
      <c r="D63" s="19"/>
      <c r="E63" s="19"/>
      <c r="F63" s="4"/>
      <c r="G63" s="4"/>
      <c r="H63" s="4"/>
      <c r="I63" s="4"/>
      <c r="J63" s="4"/>
      <c r="K63" s="4"/>
      <c r="L63" s="4"/>
      <c r="M63" s="4"/>
      <c r="N63" s="4"/>
      <c r="O63" s="5"/>
      <c r="P63" s="25"/>
    </row>
    <row r="64" spans="1:16" ht="16.5" x14ac:dyDescent="0.25">
      <c r="A64" s="1">
        <v>4</v>
      </c>
      <c r="B64" s="28" t="s">
        <v>169</v>
      </c>
      <c r="C64" s="19" t="s">
        <v>13</v>
      </c>
      <c r="D64" s="19"/>
      <c r="E64" s="19"/>
      <c r="F64" s="4"/>
      <c r="G64" s="4"/>
      <c r="H64" s="4"/>
      <c r="I64" s="4"/>
      <c r="J64" s="4"/>
      <c r="K64" s="4"/>
      <c r="L64" s="4"/>
      <c r="M64" s="4"/>
      <c r="N64" s="4"/>
      <c r="O64" s="5"/>
      <c r="P64" s="25"/>
    </row>
    <row r="65" spans="1:16" ht="16.5" x14ac:dyDescent="0.25">
      <c r="A65" s="1">
        <v>5</v>
      </c>
      <c r="B65" s="28" t="s">
        <v>163</v>
      </c>
      <c r="C65" s="19" t="s">
        <v>13</v>
      </c>
      <c r="D65" s="19"/>
      <c r="E65" s="19"/>
      <c r="F65" s="4"/>
      <c r="G65" s="4"/>
      <c r="H65" s="4"/>
      <c r="I65" s="4"/>
      <c r="J65" s="4"/>
      <c r="K65" s="4"/>
      <c r="L65" s="4"/>
      <c r="M65" s="4"/>
      <c r="N65" s="4"/>
      <c r="O65" s="5"/>
      <c r="P65" s="25"/>
    </row>
    <row r="66" spans="1:16" ht="16.5" x14ac:dyDescent="0.25">
      <c r="A66" s="46">
        <v>6</v>
      </c>
      <c r="B66" s="28" t="s">
        <v>164</v>
      </c>
      <c r="C66" s="19" t="s">
        <v>13</v>
      </c>
      <c r="D66" s="19"/>
      <c r="E66" s="19"/>
      <c r="F66" s="4"/>
      <c r="G66" s="4"/>
      <c r="H66" s="4"/>
      <c r="I66" s="4"/>
      <c r="J66" s="4"/>
      <c r="K66" s="4"/>
      <c r="L66" s="4"/>
      <c r="M66" s="4"/>
      <c r="N66" s="4"/>
      <c r="O66" s="5"/>
      <c r="P66" s="47"/>
    </row>
    <row r="67" spans="1:16" ht="36.75" customHeight="1" x14ac:dyDescent="0.25">
      <c r="A67" s="244" t="s">
        <v>170</v>
      </c>
      <c r="B67" s="245"/>
      <c r="C67" s="173">
        <v>6</v>
      </c>
      <c r="D67" s="173"/>
      <c r="E67" s="173"/>
      <c r="F67" s="14"/>
      <c r="G67" s="14"/>
      <c r="H67" s="14"/>
      <c r="I67" s="14"/>
      <c r="J67" s="14"/>
      <c r="K67" s="14"/>
      <c r="L67" s="14"/>
      <c r="M67" s="14"/>
      <c r="N67" s="14"/>
      <c r="O67" s="17" t="s">
        <v>11</v>
      </c>
      <c r="P67" s="174"/>
    </row>
    <row r="68" spans="1:16" ht="16.5" x14ac:dyDescent="0.25">
      <c r="A68" s="171" t="s">
        <v>10</v>
      </c>
      <c r="B68" s="172"/>
      <c r="C68" s="16">
        <v>0</v>
      </c>
      <c r="D68" s="16">
        <f>COUNTA(D61:D66)*0.5</f>
        <v>0</v>
      </c>
      <c r="E68" s="16">
        <f>COUNTA(E61:E66)</f>
        <v>0</v>
      </c>
      <c r="F68" s="14"/>
      <c r="G68" s="14"/>
      <c r="H68" s="14"/>
      <c r="I68" s="14"/>
      <c r="J68" s="14"/>
      <c r="K68" s="14"/>
      <c r="L68" s="14"/>
      <c r="M68" s="14"/>
      <c r="N68" s="14"/>
      <c r="O68" s="176">
        <f>(D68+E68)/(C67)</f>
        <v>0</v>
      </c>
      <c r="P68" s="175"/>
    </row>
    <row r="69" spans="1:16" ht="16.5" x14ac:dyDescent="0.25">
      <c r="A69" s="171" t="s">
        <v>24</v>
      </c>
      <c r="B69" s="172"/>
      <c r="C69" s="6">
        <v>0</v>
      </c>
      <c r="D69" s="6">
        <f>(D68/$C$67)</f>
        <v>0</v>
      </c>
      <c r="E69" s="6">
        <f>E68/C67</f>
        <v>0</v>
      </c>
      <c r="F69" s="14"/>
      <c r="G69" s="14"/>
      <c r="H69" s="14"/>
      <c r="I69" s="14"/>
      <c r="J69" s="14"/>
      <c r="K69" s="14"/>
      <c r="L69" s="14"/>
      <c r="M69" s="14"/>
      <c r="N69" s="14"/>
      <c r="O69" s="176"/>
      <c r="P69" s="181"/>
    </row>
    <row r="70" spans="1:16" ht="16.5" customHeight="1" x14ac:dyDescent="0.25">
      <c r="A70" s="186" t="s">
        <v>268</v>
      </c>
      <c r="B70" s="170"/>
      <c r="C70" s="166" t="s">
        <v>34</v>
      </c>
      <c r="D70" s="167"/>
      <c r="E70" s="168"/>
      <c r="F70" s="21"/>
      <c r="G70" s="21"/>
      <c r="H70" s="21"/>
      <c r="I70" s="21"/>
      <c r="J70" s="21"/>
      <c r="K70" s="21"/>
      <c r="L70" s="21"/>
      <c r="M70" s="21"/>
      <c r="N70" s="21"/>
      <c r="O70" s="21"/>
      <c r="P70" s="21"/>
    </row>
    <row r="71" spans="1:16" ht="33" x14ac:dyDescent="0.25">
      <c r="A71" s="189" t="s">
        <v>264</v>
      </c>
      <c r="B71" s="157"/>
      <c r="C71" s="60">
        <v>0</v>
      </c>
      <c r="D71" s="60">
        <v>0.5</v>
      </c>
      <c r="E71" s="60">
        <v>1</v>
      </c>
      <c r="F71" s="61"/>
      <c r="G71" s="61"/>
      <c r="H71" s="61"/>
      <c r="I71" s="61"/>
      <c r="J71" s="61"/>
      <c r="K71" s="61"/>
      <c r="L71" s="61"/>
      <c r="M71" s="61"/>
      <c r="N71" s="61"/>
      <c r="O71" s="60" t="s">
        <v>250</v>
      </c>
      <c r="P71" s="62" t="s">
        <v>9</v>
      </c>
    </row>
    <row r="72" spans="1:16" ht="16.5" x14ac:dyDescent="0.25">
      <c r="A72" s="1">
        <v>1</v>
      </c>
      <c r="B72" s="20" t="s">
        <v>265</v>
      </c>
      <c r="C72" s="19" t="s">
        <v>13</v>
      </c>
      <c r="D72" s="19"/>
      <c r="E72" s="19"/>
      <c r="F72" s="4"/>
      <c r="G72" s="4"/>
      <c r="H72" s="4"/>
      <c r="I72" s="4"/>
      <c r="J72" s="4"/>
      <c r="K72" s="4"/>
      <c r="L72" s="4"/>
      <c r="M72" s="4"/>
      <c r="N72" s="4"/>
      <c r="O72" s="5"/>
      <c r="P72" s="5"/>
    </row>
    <row r="73" spans="1:16" ht="16.5" x14ac:dyDescent="0.25">
      <c r="A73" s="1">
        <v>2</v>
      </c>
      <c r="B73" s="20" t="s">
        <v>266</v>
      </c>
      <c r="C73" s="19" t="s">
        <v>13</v>
      </c>
      <c r="D73" s="19"/>
      <c r="E73" s="19"/>
      <c r="F73" s="4"/>
      <c r="G73" s="4"/>
      <c r="H73" s="4"/>
      <c r="I73" s="4"/>
      <c r="J73" s="4"/>
      <c r="K73" s="4"/>
      <c r="L73" s="4"/>
      <c r="M73" s="4"/>
      <c r="N73" s="4"/>
      <c r="O73" s="5"/>
      <c r="P73" s="5"/>
    </row>
    <row r="74" spans="1:16" ht="16.5" x14ac:dyDescent="0.25">
      <c r="A74" s="46">
        <v>3</v>
      </c>
      <c r="B74" s="20" t="s">
        <v>267</v>
      </c>
      <c r="C74" s="19" t="s">
        <v>13</v>
      </c>
      <c r="D74" s="19"/>
      <c r="E74" s="19"/>
      <c r="F74" s="4"/>
      <c r="G74" s="4"/>
      <c r="H74" s="4"/>
      <c r="I74" s="4"/>
      <c r="J74" s="4"/>
      <c r="K74" s="4"/>
      <c r="L74" s="4"/>
      <c r="M74" s="4"/>
      <c r="N74" s="4"/>
      <c r="O74" s="5"/>
      <c r="P74" s="44"/>
    </row>
    <row r="75" spans="1:16" ht="31.5" customHeight="1" x14ac:dyDescent="0.25">
      <c r="A75" s="244" t="s">
        <v>269</v>
      </c>
      <c r="B75" s="245"/>
      <c r="C75" s="173">
        <v>3</v>
      </c>
      <c r="D75" s="173"/>
      <c r="E75" s="173"/>
      <c r="F75" s="14"/>
      <c r="G75" s="14"/>
      <c r="H75" s="14"/>
      <c r="I75" s="14"/>
      <c r="J75" s="14"/>
      <c r="K75" s="14"/>
      <c r="L75" s="14"/>
      <c r="M75" s="14"/>
      <c r="N75" s="14"/>
      <c r="O75" s="17" t="s">
        <v>11</v>
      </c>
      <c r="P75" s="174"/>
    </row>
    <row r="76" spans="1:16" ht="16.5" x14ac:dyDescent="0.25">
      <c r="A76" s="171" t="s">
        <v>10</v>
      </c>
      <c r="B76" s="172"/>
      <c r="C76" s="16">
        <v>0</v>
      </c>
      <c r="D76" s="16">
        <f>COUNTA(D72:D74)*0.5</f>
        <v>0</v>
      </c>
      <c r="E76" s="16">
        <f>COUNTA(E72:E74)</f>
        <v>0</v>
      </c>
      <c r="F76" s="14"/>
      <c r="G76" s="14"/>
      <c r="H76" s="14"/>
      <c r="I76" s="14"/>
      <c r="J76" s="14"/>
      <c r="K76" s="14"/>
      <c r="L76" s="14"/>
      <c r="M76" s="14"/>
      <c r="N76" s="14"/>
      <c r="O76" s="176">
        <f>(D76+E76)/(C75)</f>
        <v>0</v>
      </c>
      <c r="P76" s="175"/>
    </row>
    <row r="77" spans="1:16" ht="16.5" x14ac:dyDescent="0.25">
      <c r="A77" s="171" t="s">
        <v>24</v>
      </c>
      <c r="B77" s="172"/>
      <c r="C77" s="6">
        <v>0</v>
      </c>
      <c r="D77" s="6">
        <f>(D76/$C$75)</f>
        <v>0</v>
      </c>
      <c r="E77" s="6">
        <f>E76/C75</f>
        <v>0</v>
      </c>
      <c r="F77" s="14"/>
      <c r="G77" s="14"/>
      <c r="H77" s="14"/>
      <c r="I77" s="14"/>
      <c r="J77" s="14"/>
      <c r="K77" s="14"/>
      <c r="L77" s="14"/>
      <c r="M77" s="14"/>
      <c r="N77" s="14"/>
      <c r="O77" s="176"/>
      <c r="P77" s="181"/>
    </row>
    <row r="78" spans="1:16" ht="16.5" customHeight="1" x14ac:dyDescent="0.25">
      <c r="A78" s="186" t="s">
        <v>171</v>
      </c>
      <c r="B78" s="170"/>
      <c r="C78" s="166" t="s">
        <v>34</v>
      </c>
      <c r="D78" s="167"/>
      <c r="E78" s="168"/>
      <c r="F78" s="26"/>
      <c r="G78" s="26"/>
      <c r="H78" s="26"/>
      <c r="I78" s="26"/>
      <c r="J78" s="26"/>
      <c r="K78" s="26"/>
      <c r="L78" s="26"/>
      <c r="M78" s="26"/>
      <c r="N78" s="26"/>
      <c r="O78" s="26"/>
      <c r="P78" s="26"/>
    </row>
    <row r="79" spans="1:16" ht="33" x14ac:dyDescent="0.25">
      <c r="A79" s="234" t="s">
        <v>270</v>
      </c>
      <c r="B79" s="257"/>
      <c r="C79" s="60">
        <v>0</v>
      </c>
      <c r="D79" s="60">
        <v>0.5</v>
      </c>
      <c r="E79" s="60">
        <v>1</v>
      </c>
      <c r="F79" s="61"/>
      <c r="G79" s="61"/>
      <c r="H79" s="61"/>
      <c r="I79" s="61"/>
      <c r="J79" s="61"/>
      <c r="K79" s="61"/>
      <c r="L79" s="61"/>
      <c r="M79" s="61"/>
      <c r="N79" s="61"/>
      <c r="O79" s="60" t="s">
        <v>250</v>
      </c>
      <c r="P79" s="62" t="s">
        <v>9</v>
      </c>
    </row>
    <row r="80" spans="1:16" ht="39" customHeight="1" x14ac:dyDescent="0.25">
      <c r="A80" s="258"/>
      <c r="B80" s="259"/>
      <c r="C80" s="24" t="s">
        <v>13</v>
      </c>
      <c r="D80" s="24"/>
      <c r="E80" s="24"/>
      <c r="F80" s="4"/>
      <c r="G80" s="4"/>
      <c r="H80" s="4"/>
      <c r="I80" s="4"/>
      <c r="J80" s="4"/>
      <c r="K80" s="4"/>
      <c r="L80" s="4"/>
      <c r="M80" s="4"/>
      <c r="N80" s="4"/>
      <c r="O80" s="5"/>
      <c r="P80" s="5"/>
    </row>
    <row r="81" spans="1:16" ht="16.5" x14ac:dyDescent="0.25">
      <c r="A81" s="244" t="s">
        <v>172</v>
      </c>
      <c r="B81" s="245"/>
      <c r="C81" s="240">
        <v>1</v>
      </c>
      <c r="D81" s="240"/>
      <c r="E81" s="240"/>
      <c r="F81" s="23"/>
      <c r="G81" s="23"/>
      <c r="H81" s="23"/>
      <c r="I81" s="23"/>
      <c r="J81" s="23"/>
      <c r="K81" s="23"/>
      <c r="L81" s="23"/>
      <c r="M81" s="23"/>
      <c r="N81" s="23"/>
      <c r="O81" s="15" t="s">
        <v>11</v>
      </c>
      <c r="P81" s="5"/>
    </row>
    <row r="82" spans="1:16" ht="16.5" x14ac:dyDescent="0.25">
      <c r="A82" s="171" t="s">
        <v>10</v>
      </c>
      <c r="B82" s="172"/>
      <c r="C82" s="16">
        <v>0</v>
      </c>
      <c r="D82" s="16">
        <f>COUNTA(D80)*0.5</f>
        <v>0</v>
      </c>
      <c r="E82" s="16">
        <f>COUNTA(E80)</f>
        <v>0</v>
      </c>
      <c r="F82" s="23"/>
      <c r="G82" s="23"/>
      <c r="H82" s="23"/>
      <c r="I82" s="23"/>
      <c r="J82" s="23"/>
      <c r="K82" s="23"/>
      <c r="L82" s="23"/>
      <c r="M82" s="23"/>
      <c r="N82" s="23"/>
      <c r="O82" s="176">
        <f>(D82+E82)/(C81)</f>
        <v>0</v>
      </c>
      <c r="P82" s="5"/>
    </row>
    <row r="83" spans="1:16" ht="16.5" x14ac:dyDescent="0.25">
      <c r="A83" s="171" t="s">
        <v>24</v>
      </c>
      <c r="B83" s="172"/>
      <c r="C83" s="6">
        <v>0</v>
      </c>
      <c r="D83" s="6">
        <f>(D82/$C$81)</f>
        <v>0</v>
      </c>
      <c r="E83" s="6">
        <f>E82/C81</f>
        <v>0</v>
      </c>
      <c r="F83" s="23"/>
      <c r="G83" s="23"/>
      <c r="H83" s="23"/>
      <c r="I83" s="23"/>
      <c r="J83" s="23"/>
      <c r="K83" s="23"/>
      <c r="L83" s="23"/>
      <c r="M83" s="23"/>
      <c r="N83" s="23"/>
      <c r="O83" s="176"/>
      <c r="P83" s="5"/>
    </row>
    <row r="84" spans="1:16" ht="16.5" x14ac:dyDescent="0.25">
      <c r="A84" s="353" t="s">
        <v>173</v>
      </c>
      <c r="B84" s="354"/>
      <c r="C84" s="354"/>
      <c r="D84" s="354"/>
      <c r="E84" s="354"/>
      <c r="F84" s="354"/>
      <c r="G84" s="354"/>
      <c r="H84" s="354"/>
      <c r="I84" s="354"/>
      <c r="J84" s="354"/>
      <c r="K84" s="354"/>
      <c r="L84" s="354"/>
      <c r="M84" s="354"/>
      <c r="N84" s="354"/>
      <c r="O84" s="354"/>
      <c r="P84" s="355"/>
    </row>
    <row r="85" spans="1:16" ht="16.5" x14ac:dyDescent="0.25">
      <c r="A85" s="249" t="s">
        <v>174</v>
      </c>
      <c r="B85" s="250"/>
      <c r="C85" s="250"/>
      <c r="D85" s="250"/>
      <c r="E85" s="250"/>
      <c r="F85" s="250"/>
      <c r="G85" s="250"/>
      <c r="H85" s="250"/>
      <c r="I85" s="250"/>
      <c r="J85" s="250"/>
      <c r="K85" s="250"/>
      <c r="L85" s="250"/>
      <c r="M85" s="250"/>
      <c r="N85" s="250"/>
      <c r="O85" s="250"/>
      <c r="P85" s="251"/>
    </row>
    <row r="86" spans="1:16" ht="16.5" customHeight="1" x14ac:dyDescent="0.25">
      <c r="A86" s="186" t="s">
        <v>175</v>
      </c>
      <c r="B86" s="170"/>
      <c r="C86" s="166" t="s">
        <v>34</v>
      </c>
      <c r="D86" s="167"/>
      <c r="E86" s="168"/>
      <c r="F86" s="21"/>
      <c r="G86" s="21"/>
      <c r="H86" s="21"/>
      <c r="I86" s="21"/>
      <c r="J86" s="21"/>
      <c r="K86" s="21"/>
      <c r="L86" s="21"/>
      <c r="M86" s="21"/>
      <c r="N86" s="21"/>
      <c r="O86" s="21"/>
      <c r="P86" s="21"/>
    </row>
    <row r="87" spans="1:16" ht="33" x14ac:dyDescent="0.25">
      <c r="A87" s="189" t="s">
        <v>176</v>
      </c>
      <c r="B87" s="157"/>
      <c r="C87" s="60">
        <v>0</v>
      </c>
      <c r="D87" s="60">
        <v>0.5</v>
      </c>
      <c r="E87" s="60">
        <v>1</v>
      </c>
      <c r="F87" s="61"/>
      <c r="G87" s="61"/>
      <c r="H87" s="61"/>
      <c r="I87" s="61"/>
      <c r="J87" s="61"/>
      <c r="K87" s="61"/>
      <c r="L87" s="61"/>
      <c r="M87" s="61"/>
      <c r="N87" s="61"/>
      <c r="O87" s="60" t="s">
        <v>250</v>
      </c>
      <c r="P87" s="62" t="s">
        <v>9</v>
      </c>
    </row>
    <row r="88" spans="1:16" ht="16.5" x14ac:dyDescent="0.25">
      <c r="A88" s="1">
        <v>1</v>
      </c>
      <c r="B88" s="20" t="s">
        <v>177</v>
      </c>
      <c r="C88" s="19" t="s">
        <v>13</v>
      </c>
      <c r="D88" s="19"/>
      <c r="E88" s="19"/>
      <c r="F88" s="4"/>
      <c r="G88" s="4"/>
      <c r="H88" s="4"/>
      <c r="I88" s="4"/>
      <c r="J88" s="4"/>
      <c r="K88" s="4"/>
      <c r="L88" s="4"/>
      <c r="M88" s="4"/>
      <c r="N88" s="4"/>
      <c r="O88" s="5"/>
      <c r="P88" s="5"/>
    </row>
    <row r="89" spans="1:16" ht="33" x14ac:dyDescent="0.25">
      <c r="A89" s="1">
        <v>2</v>
      </c>
      <c r="B89" s="20" t="s">
        <v>178</v>
      </c>
      <c r="C89" s="19" t="s">
        <v>13</v>
      </c>
      <c r="D89" s="19"/>
      <c r="E89" s="19"/>
      <c r="F89" s="4"/>
      <c r="G89" s="4"/>
      <c r="H89" s="4"/>
      <c r="I89" s="4"/>
      <c r="J89" s="4"/>
      <c r="K89" s="4"/>
      <c r="L89" s="4"/>
      <c r="M89" s="4"/>
      <c r="N89" s="4"/>
      <c r="O89" s="5"/>
      <c r="P89" s="5"/>
    </row>
    <row r="90" spans="1:16" ht="49.5" x14ac:dyDescent="0.25">
      <c r="A90" s="46">
        <v>3</v>
      </c>
      <c r="B90" s="20" t="s">
        <v>179</v>
      </c>
      <c r="C90" s="19" t="s">
        <v>13</v>
      </c>
      <c r="D90" s="19"/>
      <c r="E90" s="19"/>
      <c r="F90" s="4"/>
      <c r="G90" s="4"/>
      <c r="H90" s="4"/>
      <c r="I90" s="4"/>
      <c r="J90" s="4"/>
      <c r="K90" s="4"/>
      <c r="L90" s="4"/>
      <c r="M90" s="4"/>
      <c r="N90" s="4"/>
      <c r="O90" s="5"/>
      <c r="P90" s="44"/>
    </row>
    <row r="91" spans="1:16" ht="16.5" x14ac:dyDescent="0.25">
      <c r="A91" s="171" t="s">
        <v>180</v>
      </c>
      <c r="B91" s="172"/>
      <c r="C91" s="243">
        <v>3</v>
      </c>
      <c r="D91" s="243"/>
      <c r="E91" s="243"/>
      <c r="F91" s="14"/>
      <c r="G91" s="14"/>
      <c r="H91" s="14"/>
      <c r="I91" s="14"/>
      <c r="J91" s="14"/>
      <c r="K91" s="14"/>
      <c r="L91" s="14"/>
      <c r="M91" s="14"/>
      <c r="N91" s="14"/>
      <c r="O91" s="17" t="s">
        <v>11</v>
      </c>
      <c r="P91" s="174"/>
    </row>
    <row r="92" spans="1:16" ht="16.5" x14ac:dyDescent="0.25">
      <c r="A92" s="171" t="s">
        <v>10</v>
      </c>
      <c r="B92" s="172"/>
      <c r="C92" s="16">
        <v>0</v>
      </c>
      <c r="D92" s="16">
        <f>COUNTA(D88:D90)*0.5</f>
        <v>0</v>
      </c>
      <c r="E92" s="16">
        <f>COUNTA(E88:E90)</f>
        <v>0</v>
      </c>
      <c r="F92" s="14"/>
      <c r="G92" s="14"/>
      <c r="H92" s="14"/>
      <c r="I92" s="14"/>
      <c r="J92" s="14"/>
      <c r="K92" s="14"/>
      <c r="L92" s="14"/>
      <c r="M92" s="14"/>
      <c r="N92" s="14"/>
      <c r="O92" s="176">
        <f>(D92+E92)/(C91)</f>
        <v>0</v>
      </c>
      <c r="P92" s="175"/>
    </row>
    <row r="93" spans="1:16" ht="16.5" x14ac:dyDescent="0.25">
      <c r="A93" s="171" t="s">
        <v>24</v>
      </c>
      <c r="B93" s="172"/>
      <c r="C93" s="6">
        <v>0</v>
      </c>
      <c r="D93" s="6">
        <f>(D92/$C$91)</f>
        <v>0</v>
      </c>
      <c r="E93" s="6">
        <f>E92/C91</f>
        <v>0</v>
      </c>
      <c r="F93" s="14"/>
      <c r="G93" s="14"/>
      <c r="H93" s="14"/>
      <c r="I93" s="14"/>
      <c r="J93" s="14"/>
      <c r="K93" s="14"/>
      <c r="L93" s="14"/>
      <c r="M93" s="14"/>
      <c r="N93" s="14"/>
      <c r="O93" s="176"/>
      <c r="P93" s="181"/>
    </row>
    <row r="94" spans="1:16" ht="16.5" customHeight="1" x14ac:dyDescent="0.25">
      <c r="A94" s="186" t="s">
        <v>181</v>
      </c>
      <c r="B94" s="170"/>
      <c r="C94" s="166" t="s">
        <v>34</v>
      </c>
      <c r="D94" s="167"/>
      <c r="E94" s="168"/>
      <c r="F94" s="21"/>
      <c r="G94" s="21"/>
      <c r="H94" s="21"/>
      <c r="I94" s="21"/>
      <c r="J94" s="21"/>
      <c r="K94" s="21"/>
      <c r="L94" s="21"/>
      <c r="M94" s="21"/>
      <c r="N94" s="21"/>
      <c r="O94" s="21"/>
      <c r="P94" s="21"/>
    </row>
    <row r="95" spans="1:16" ht="50.25" customHeight="1" x14ac:dyDescent="0.25">
      <c r="A95" s="231" t="s">
        <v>182</v>
      </c>
      <c r="B95" s="157"/>
      <c r="C95" s="60">
        <v>0</v>
      </c>
      <c r="D95" s="60">
        <v>0.5</v>
      </c>
      <c r="E95" s="60">
        <v>1</v>
      </c>
      <c r="F95" s="61"/>
      <c r="G95" s="61"/>
      <c r="H95" s="61"/>
      <c r="I95" s="61"/>
      <c r="J95" s="61"/>
      <c r="K95" s="61"/>
      <c r="L95" s="61"/>
      <c r="M95" s="61"/>
      <c r="N95" s="61"/>
      <c r="O95" s="60" t="s">
        <v>250</v>
      </c>
      <c r="P95" s="62" t="s">
        <v>9</v>
      </c>
    </row>
    <row r="96" spans="1:16" ht="33" x14ac:dyDescent="0.25">
      <c r="A96" s="1">
        <v>1</v>
      </c>
      <c r="B96" s="20" t="s">
        <v>178</v>
      </c>
      <c r="C96" s="19" t="s">
        <v>13</v>
      </c>
      <c r="D96" s="19"/>
      <c r="E96" s="19"/>
      <c r="F96" s="4"/>
      <c r="G96" s="4"/>
      <c r="H96" s="4"/>
      <c r="I96" s="4"/>
      <c r="J96" s="4"/>
      <c r="K96" s="4"/>
      <c r="L96" s="4"/>
      <c r="M96" s="4"/>
      <c r="N96" s="4"/>
      <c r="O96" s="5"/>
      <c r="P96" s="25"/>
    </row>
    <row r="97" spans="1:16" ht="33" x14ac:dyDescent="0.25">
      <c r="A97" s="1">
        <v>2</v>
      </c>
      <c r="B97" s="20" t="s">
        <v>183</v>
      </c>
      <c r="C97" s="19" t="s">
        <v>13</v>
      </c>
      <c r="D97" s="19"/>
      <c r="E97" s="19"/>
      <c r="F97" s="4"/>
      <c r="G97" s="4"/>
      <c r="H97" s="4"/>
      <c r="I97" s="4"/>
      <c r="J97" s="4"/>
      <c r="K97" s="4"/>
      <c r="L97" s="4"/>
      <c r="M97" s="4"/>
      <c r="N97" s="4"/>
      <c r="O97" s="5"/>
      <c r="P97" s="25"/>
    </row>
    <row r="98" spans="1:16" ht="16.5" x14ac:dyDescent="0.25">
      <c r="A98" s="171" t="s">
        <v>184</v>
      </c>
      <c r="B98" s="172"/>
      <c r="C98" s="243">
        <v>2</v>
      </c>
      <c r="D98" s="243"/>
      <c r="E98" s="243"/>
      <c r="F98" s="14"/>
      <c r="G98" s="14"/>
      <c r="H98" s="14"/>
      <c r="I98" s="14"/>
      <c r="J98" s="14"/>
      <c r="K98" s="14"/>
      <c r="L98" s="14"/>
      <c r="M98" s="14"/>
      <c r="N98" s="14"/>
      <c r="O98" s="17" t="s">
        <v>11</v>
      </c>
      <c r="P98" s="174"/>
    </row>
    <row r="99" spans="1:16" ht="16.5" x14ac:dyDescent="0.25">
      <c r="A99" s="171" t="s">
        <v>10</v>
      </c>
      <c r="B99" s="172"/>
      <c r="C99" s="16">
        <v>0</v>
      </c>
      <c r="D99" s="16">
        <f>COUNTA(D96:D97)*0.5</f>
        <v>0</v>
      </c>
      <c r="E99" s="16">
        <f>COUNTA(E96:E97)</f>
        <v>0</v>
      </c>
      <c r="F99" s="14"/>
      <c r="G99" s="14"/>
      <c r="H99" s="14"/>
      <c r="I99" s="14"/>
      <c r="J99" s="14"/>
      <c r="K99" s="14"/>
      <c r="L99" s="14"/>
      <c r="M99" s="14"/>
      <c r="N99" s="14"/>
      <c r="O99" s="176">
        <f>(D99+E99)/(C98)</f>
        <v>0</v>
      </c>
      <c r="P99" s="175"/>
    </row>
    <row r="100" spans="1:16" ht="16.5" x14ac:dyDescent="0.25">
      <c r="A100" s="171" t="s">
        <v>24</v>
      </c>
      <c r="B100" s="172"/>
      <c r="C100" s="6">
        <v>0</v>
      </c>
      <c r="D100" s="6">
        <f>(D99/$C$98)</f>
        <v>0</v>
      </c>
      <c r="E100" s="6">
        <f>E99/C98</f>
        <v>0</v>
      </c>
      <c r="F100" s="14"/>
      <c r="G100" s="14"/>
      <c r="H100" s="14"/>
      <c r="I100" s="14"/>
      <c r="J100" s="14"/>
      <c r="K100" s="14"/>
      <c r="L100" s="14"/>
      <c r="M100" s="14"/>
      <c r="N100" s="14"/>
      <c r="O100" s="176"/>
      <c r="P100" s="175"/>
    </row>
    <row r="101" spans="1:16" ht="16.5" customHeight="1" x14ac:dyDescent="0.25">
      <c r="A101" s="186" t="s">
        <v>185</v>
      </c>
      <c r="B101" s="170"/>
      <c r="C101" s="166" t="s">
        <v>34</v>
      </c>
      <c r="D101" s="167"/>
      <c r="E101" s="168"/>
      <c r="F101" s="21"/>
      <c r="G101" s="21"/>
      <c r="H101" s="21"/>
      <c r="I101" s="21"/>
      <c r="J101" s="21"/>
      <c r="K101" s="21"/>
      <c r="L101" s="21"/>
      <c r="M101" s="21"/>
      <c r="N101" s="21"/>
      <c r="O101" s="21"/>
      <c r="P101" s="21"/>
    </row>
    <row r="102" spans="1:16" ht="48.75" customHeight="1" x14ac:dyDescent="0.25">
      <c r="A102" s="189" t="s">
        <v>186</v>
      </c>
      <c r="B102" s="157"/>
      <c r="C102" s="60">
        <v>0</v>
      </c>
      <c r="D102" s="60">
        <v>0.5</v>
      </c>
      <c r="E102" s="60">
        <v>1</v>
      </c>
      <c r="F102" s="61"/>
      <c r="G102" s="61"/>
      <c r="H102" s="61"/>
      <c r="I102" s="61"/>
      <c r="J102" s="61"/>
      <c r="K102" s="61"/>
      <c r="L102" s="61"/>
      <c r="M102" s="61"/>
      <c r="N102" s="61"/>
      <c r="O102" s="60" t="s">
        <v>250</v>
      </c>
      <c r="P102" s="62" t="s">
        <v>9</v>
      </c>
    </row>
    <row r="103" spans="1:16" ht="33" x14ac:dyDescent="0.25">
      <c r="A103" s="1">
        <v>1</v>
      </c>
      <c r="B103" s="20" t="s">
        <v>187</v>
      </c>
      <c r="C103" s="19" t="s">
        <v>13</v>
      </c>
      <c r="D103" s="19"/>
      <c r="E103" s="19"/>
      <c r="F103" s="4"/>
      <c r="G103" s="4"/>
      <c r="H103" s="4"/>
      <c r="I103" s="4"/>
      <c r="J103" s="4"/>
      <c r="K103" s="4"/>
      <c r="L103" s="4"/>
      <c r="M103" s="4"/>
      <c r="N103" s="4"/>
      <c r="O103" s="5"/>
      <c r="P103" s="5"/>
    </row>
    <row r="104" spans="1:16" ht="16.5" x14ac:dyDescent="0.25">
      <c r="A104" s="1">
        <v>2</v>
      </c>
      <c r="B104" s="20" t="s">
        <v>188</v>
      </c>
      <c r="C104" s="19" t="s">
        <v>13</v>
      </c>
      <c r="D104" s="19"/>
      <c r="E104" s="19"/>
      <c r="F104" s="4"/>
      <c r="G104" s="4"/>
      <c r="H104" s="4"/>
      <c r="I104" s="4"/>
      <c r="J104" s="4"/>
      <c r="K104" s="4"/>
      <c r="L104" s="4"/>
      <c r="M104" s="4"/>
      <c r="N104" s="4"/>
      <c r="O104" s="5"/>
      <c r="P104" s="5"/>
    </row>
    <row r="105" spans="1:16" ht="16.5" x14ac:dyDescent="0.25">
      <c r="A105" s="1">
        <v>3</v>
      </c>
      <c r="B105" s="20" t="s">
        <v>189</v>
      </c>
      <c r="C105" s="19" t="s">
        <v>13</v>
      </c>
      <c r="D105" s="19"/>
      <c r="E105" s="19"/>
      <c r="F105" s="4"/>
      <c r="G105" s="4"/>
      <c r="H105" s="4"/>
      <c r="I105" s="4"/>
      <c r="J105" s="4"/>
      <c r="K105" s="4"/>
      <c r="L105" s="4"/>
      <c r="M105" s="4"/>
      <c r="N105" s="4"/>
      <c r="O105" s="5"/>
      <c r="P105" s="44"/>
    </row>
    <row r="106" spans="1:16" ht="16.5" x14ac:dyDescent="0.25">
      <c r="A106" s="1">
        <v>4</v>
      </c>
      <c r="B106" s="20" t="s">
        <v>190</v>
      </c>
      <c r="C106" s="19" t="s">
        <v>13</v>
      </c>
      <c r="D106" s="19"/>
      <c r="E106" s="19"/>
      <c r="F106" s="4"/>
      <c r="G106" s="4"/>
      <c r="H106" s="4"/>
      <c r="I106" s="4"/>
      <c r="J106" s="4"/>
      <c r="K106" s="4"/>
      <c r="L106" s="4"/>
      <c r="M106" s="4"/>
      <c r="N106" s="4"/>
      <c r="O106" s="5"/>
      <c r="P106" s="44"/>
    </row>
    <row r="107" spans="1:16" ht="16.5" x14ac:dyDescent="0.25">
      <c r="A107" s="171" t="s">
        <v>191</v>
      </c>
      <c r="B107" s="172"/>
      <c r="C107" s="173">
        <v>4</v>
      </c>
      <c r="D107" s="173"/>
      <c r="E107" s="173"/>
      <c r="F107" s="14"/>
      <c r="G107" s="14"/>
      <c r="H107" s="14"/>
      <c r="I107" s="14"/>
      <c r="J107" s="14"/>
      <c r="K107" s="14"/>
      <c r="L107" s="14"/>
      <c r="M107" s="14"/>
      <c r="N107" s="14"/>
      <c r="O107" s="17" t="s">
        <v>11</v>
      </c>
      <c r="P107" s="174"/>
    </row>
    <row r="108" spans="1:16" ht="16.5" x14ac:dyDescent="0.25">
      <c r="A108" s="171" t="s">
        <v>10</v>
      </c>
      <c r="B108" s="172"/>
      <c r="C108" s="16">
        <v>0</v>
      </c>
      <c r="D108" s="16">
        <f>COUNTA(D103:D106)*0.5</f>
        <v>0</v>
      </c>
      <c r="E108" s="16">
        <f>COUNTA(E103:E106)</f>
        <v>0</v>
      </c>
      <c r="F108" s="14"/>
      <c r="G108" s="14"/>
      <c r="H108" s="14"/>
      <c r="I108" s="14"/>
      <c r="J108" s="14"/>
      <c r="K108" s="14"/>
      <c r="L108" s="14"/>
      <c r="M108" s="14"/>
      <c r="N108" s="14"/>
      <c r="O108" s="176">
        <f>(D108+E108)/(C107)</f>
        <v>0</v>
      </c>
      <c r="P108" s="175"/>
    </row>
    <row r="109" spans="1:16" ht="16.5" x14ac:dyDescent="0.25">
      <c r="A109" s="171" t="s">
        <v>24</v>
      </c>
      <c r="B109" s="172"/>
      <c r="C109" s="6">
        <v>0</v>
      </c>
      <c r="D109" s="6">
        <f>(D108/$C$107)</f>
        <v>0</v>
      </c>
      <c r="E109" s="6">
        <f>E108/C107</f>
        <v>0</v>
      </c>
      <c r="F109" s="14"/>
      <c r="G109" s="14"/>
      <c r="H109" s="14"/>
      <c r="I109" s="14"/>
      <c r="J109" s="14"/>
      <c r="K109" s="14"/>
      <c r="L109" s="14"/>
      <c r="M109" s="14"/>
      <c r="N109" s="14"/>
      <c r="O109" s="176"/>
      <c r="P109" s="181"/>
    </row>
    <row r="110" spans="1:16" ht="16.5" customHeight="1" x14ac:dyDescent="0.25">
      <c r="A110" s="186" t="s">
        <v>192</v>
      </c>
      <c r="B110" s="255"/>
      <c r="C110" s="166" t="s">
        <v>34</v>
      </c>
      <c r="D110" s="167"/>
      <c r="E110" s="168"/>
      <c r="F110" s="21"/>
      <c r="G110" s="21"/>
      <c r="H110" s="21"/>
      <c r="I110" s="21"/>
      <c r="J110" s="21"/>
      <c r="K110" s="21"/>
      <c r="L110" s="21"/>
      <c r="M110" s="21"/>
      <c r="N110" s="21"/>
      <c r="O110" s="21"/>
      <c r="P110" s="21"/>
    </row>
    <row r="111" spans="1:16" ht="33" x14ac:dyDescent="0.25">
      <c r="A111" s="189" t="s">
        <v>55</v>
      </c>
      <c r="B111" s="157"/>
      <c r="C111" s="60">
        <v>0</v>
      </c>
      <c r="D111" s="60">
        <v>0.5</v>
      </c>
      <c r="E111" s="60">
        <v>1</v>
      </c>
      <c r="F111" s="61"/>
      <c r="G111" s="61"/>
      <c r="H111" s="61"/>
      <c r="I111" s="61"/>
      <c r="J111" s="61"/>
      <c r="K111" s="61"/>
      <c r="L111" s="61"/>
      <c r="M111" s="61"/>
      <c r="N111" s="61"/>
      <c r="O111" s="60" t="s">
        <v>250</v>
      </c>
      <c r="P111" s="62" t="s">
        <v>9</v>
      </c>
    </row>
    <row r="112" spans="1:16" ht="33" x14ac:dyDescent="0.25">
      <c r="A112" s="1">
        <v>1</v>
      </c>
      <c r="B112" s="20" t="s">
        <v>193</v>
      </c>
      <c r="C112" s="19" t="s">
        <v>13</v>
      </c>
      <c r="D112" s="19"/>
      <c r="E112" s="19"/>
      <c r="F112" s="4"/>
      <c r="G112" s="4"/>
      <c r="H112" s="4"/>
      <c r="I112" s="4"/>
      <c r="J112" s="4"/>
      <c r="K112" s="4"/>
      <c r="L112" s="4"/>
      <c r="M112" s="4"/>
      <c r="N112" s="4"/>
      <c r="O112" s="5"/>
      <c r="P112" s="5"/>
    </row>
    <row r="113" spans="1:16" ht="33" x14ac:dyDescent="0.25">
      <c r="A113" s="1">
        <v>2</v>
      </c>
      <c r="B113" s="20" t="s">
        <v>194</v>
      </c>
      <c r="C113" s="19" t="s">
        <v>13</v>
      </c>
      <c r="D113" s="19"/>
      <c r="E113" s="19"/>
      <c r="F113" s="4"/>
      <c r="G113" s="4"/>
      <c r="H113" s="4"/>
      <c r="I113" s="4"/>
      <c r="J113" s="4"/>
      <c r="K113" s="4"/>
      <c r="L113" s="4"/>
      <c r="M113" s="4"/>
      <c r="N113" s="4"/>
      <c r="O113" s="5"/>
      <c r="P113" s="5"/>
    </row>
    <row r="114" spans="1:16" ht="16.5" x14ac:dyDescent="0.25">
      <c r="A114" s="1">
        <v>3</v>
      </c>
      <c r="B114" s="20" t="s">
        <v>195</v>
      </c>
      <c r="C114" s="19" t="s">
        <v>13</v>
      </c>
      <c r="D114" s="19"/>
      <c r="E114" s="19"/>
      <c r="F114" s="4"/>
      <c r="G114" s="4"/>
      <c r="H114" s="4"/>
      <c r="I114" s="4"/>
      <c r="J114" s="4"/>
      <c r="K114" s="4"/>
      <c r="L114" s="4"/>
      <c r="M114" s="4"/>
      <c r="N114" s="4"/>
      <c r="O114" s="5"/>
      <c r="P114" s="5"/>
    </row>
    <row r="115" spans="1:16" ht="16.5" x14ac:dyDescent="0.25">
      <c r="A115" s="1">
        <v>4</v>
      </c>
      <c r="B115" s="20" t="s">
        <v>196</v>
      </c>
      <c r="C115" s="19" t="s">
        <v>13</v>
      </c>
      <c r="D115" s="19"/>
      <c r="E115" s="19"/>
      <c r="F115" s="4"/>
      <c r="G115" s="4"/>
      <c r="H115" s="4"/>
      <c r="I115" s="4"/>
      <c r="J115" s="4"/>
      <c r="K115" s="4"/>
      <c r="L115" s="4"/>
      <c r="M115" s="4"/>
      <c r="N115" s="4"/>
      <c r="O115" s="5"/>
      <c r="P115" s="5"/>
    </row>
    <row r="116" spans="1:16" ht="16.5" x14ac:dyDescent="0.25">
      <c r="A116" s="1">
        <v>5</v>
      </c>
      <c r="B116" s="20" t="s">
        <v>197</v>
      </c>
      <c r="C116" s="19" t="s">
        <v>13</v>
      </c>
      <c r="D116" s="19"/>
      <c r="E116" s="19"/>
      <c r="F116" s="4"/>
      <c r="G116" s="4"/>
      <c r="H116" s="4"/>
      <c r="I116" s="4"/>
      <c r="J116" s="4"/>
      <c r="K116" s="4"/>
      <c r="L116" s="4"/>
      <c r="M116" s="4"/>
      <c r="N116" s="4"/>
      <c r="O116" s="5"/>
      <c r="P116" s="5"/>
    </row>
    <row r="117" spans="1:16" ht="16.5" x14ac:dyDescent="0.25">
      <c r="A117" s="1">
        <v>6</v>
      </c>
      <c r="B117" s="20" t="s">
        <v>198</v>
      </c>
      <c r="C117" s="19" t="s">
        <v>13</v>
      </c>
      <c r="D117" s="19"/>
      <c r="E117" s="19"/>
      <c r="F117" s="4"/>
      <c r="G117" s="4"/>
      <c r="H117" s="4"/>
      <c r="I117" s="4"/>
      <c r="J117" s="4"/>
      <c r="K117" s="4"/>
      <c r="L117" s="4"/>
      <c r="M117" s="4"/>
      <c r="N117" s="4"/>
      <c r="O117" s="5"/>
      <c r="P117" s="5"/>
    </row>
    <row r="118" spans="1:16" ht="16.5" x14ac:dyDescent="0.25">
      <c r="A118" s="244" t="s">
        <v>199</v>
      </c>
      <c r="B118" s="245"/>
      <c r="C118" s="240">
        <v>6</v>
      </c>
      <c r="D118" s="240"/>
      <c r="E118" s="240"/>
      <c r="F118" s="23"/>
      <c r="G118" s="23"/>
      <c r="H118" s="23"/>
      <c r="I118" s="23"/>
      <c r="J118" s="23"/>
      <c r="K118" s="23"/>
      <c r="L118" s="23"/>
      <c r="M118" s="23"/>
      <c r="N118" s="23"/>
      <c r="O118" s="15" t="s">
        <v>11</v>
      </c>
      <c r="P118" s="356"/>
    </row>
    <row r="119" spans="1:16" ht="16.5" x14ac:dyDescent="0.25">
      <c r="A119" s="171" t="s">
        <v>10</v>
      </c>
      <c r="B119" s="172"/>
      <c r="C119" s="16">
        <v>0</v>
      </c>
      <c r="D119" s="16">
        <f>COUNTA(D112:D117)*0.5</f>
        <v>0</v>
      </c>
      <c r="E119" s="16">
        <f>COUNTA(E112:E117)</f>
        <v>0</v>
      </c>
      <c r="F119" s="14"/>
      <c r="G119" s="14"/>
      <c r="H119" s="14"/>
      <c r="I119" s="14"/>
      <c r="J119" s="14"/>
      <c r="K119" s="14"/>
      <c r="L119" s="14"/>
      <c r="M119" s="14"/>
      <c r="N119" s="14"/>
      <c r="O119" s="176">
        <f>(D119+E119)/(C118)</f>
        <v>0</v>
      </c>
      <c r="P119" s="357"/>
    </row>
    <row r="120" spans="1:16" ht="16.5" x14ac:dyDescent="0.25">
      <c r="A120" s="171" t="s">
        <v>24</v>
      </c>
      <c r="B120" s="172"/>
      <c r="C120" s="6">
        <v>0</v>
      </c>
      <c r="D120" s="6">
        <f>(D119/$C$118)</f>
        <v>0</v>
      </c>
      <c r="E120" s="6">
        <f>E119/C118</f>
        <v>0</v>
      </c>
      <c r="F120" s="14"/>
      <c r="G120" s="14"/>
      <c r="H120" s="14"/>
      <c r="I120" s="14"/>
      <c r="J120" s="14"/>
      <c r="K120" s="14"/>
      <c r="L120" s="14"/>
      <c r="M120" s="14"/>
      <c r="N120" s="14"/>
      <c r="O120" s="176"/>
      <c r="P120" s="358"/>
    </row>
    <row r="121" spans="1:16" ht="16.5" x14ac:dyDescent="0.25">
      <c r="A121" s="353" t="s">
        <v>200</v>
      </c>
      <c r="B121" s="354"/>
      <c r="C121" s="354"/>
      <c r="D121" s="354"/>
      <c r="E121" s="354"/>
      <c r="F121" s="354"/>
      <c r="G121" s="354"/>
      <c r="H121" s="354"/>
      <c r="I121" s="354"/>
      <c r="J121" s="354"/>
      <c r="K121" s="354"/>
      <c r="L121" s="354"/>
      <c r="M121" s="354"/>
      <c r="N121" s="354"/>
      <c r="O121" s="354"/>
      <c r="P121" s="355"/>
    </row>
    <row r="122" spans="1:16" ht="16.5" x14ac:dyDescent="0.25">
      <c r="A122" s="185" t="s">
        <v>201</v>
      </c>
      <c r="B122" s="185"/>
      <c r="C122" s="185"/>
      <c r="D122" s="185"/>
      <c r="E122" s="185"/>
      <c r="F122" s="185"/>
      <c r="G122" s="185"/>
      <c r="H122" s="185"/>
      <c r="I122" s="185"/>
      <c r="J122" s="185"/>
      <c r="K122" s="185"/>
      <c r="L122" s="185"/>
      <c r="M122" s="185"/>
      <c r="N122" s="185"/>
      <c r="O122" s="185"/>
      <c r="P122" s="185"/>
    </row>
    <row r="123" spans="1:16" ht="16.5" customHeight="1" x14ac:dyDescent="0.25">
      <c r="A123" s="186" t="s">
        <v>202</v>
      </c>
      <c r="B123" s="170"/>
      <c r="C123" s="166" t="s">
        <v>34</v>
      </c>
      <c r="D123" s="167"/>
      <c r="E123" s="168"/>
      <c r="F123" s="21"/>
      <c r="G123" s="21"/>
      <c r="H123" s="21"/>
      <c r="I123" s="21"/>
      <c r="J123" s="21"/>
      <c r="K123" s="21"/>
      <c r="L123" s="21"/>
      <c r="M123" s="21"/>
      <c r="N123" s="21"/>
      <c r="O123" s="21"/>
      <c r="P123" s="21"/>
    </row>
    <row r="124" spans="1:16" ht="33" x14ac:dyDescent="0.25">
      <c r="A124" s="189" t="s">
        <v>203</v>
      </c>
      <c r="B124" s="157"/>
      <c r="C124" s="60">
        <v>0</v>
      </c>
      <c r="D124" s="60">
        <v>0.5</v>
      </c>
      <c r="E124" s="60">
        <v>1</v>
      </c>
      <c r="F124" s="61"/>
      <c r="G124" s="61"/>
      <c r="H124" s="61"/>
      <c r="I124" s="61"/>
      <c r="J124" s="61"/>
      <c r="K124" s="61"/>
      <c r="L124" s="61"/>
      <c r="M124" s="61"/>
      <c r="N124" s="61"/>
      <c r="O124" s="60" t="s">
        <v>250</v>
      </c>
      <c r="P124" s="62" t="s">
        <v>9</v>
      </c>
    </row>
    <row r="125" spans="1:16" ht="33" x14ac:dyDescent="0.25">
      <c r="A125" s="1">
        <v>1</v>
      </c>
      <c r="B125" s="20" t="s">
        <v>204</v>
      </c>
      <c r="C125" s="19" t="s">
        <v>13</v>
      </c>
      <c r="D125" s="19"/>
      <c r="E125" s="19"/>
      <c r="F125" s="4"/>
      <c r="G125" s="4"/>
      <c r="H125" s="4"/>
      <c r="I125" s="4"/>
      <c r="J125" s="4"/>
      <c r="K125" s="4"/>
      <c r="L125" s="4"/>
      <c r="M125" s="4"/>
      <c r="N125" s="4"/>
      <c r="O125" s="5"/>
      <c r="P125" s="5"/>
    </row>
    <row r="126" spans="1:16" ht="16.5" x14ac:dyDescent="0.25">
      <c r="A126" s="1">
        <v>2</v>
      </c>
      <c r="B126" s="20" t="s">
        <v>205</v>
      </c>
      <c r="C126" s="19" t="s">
        <v>13</v>
      </c>
      <c r="D126" s="19"/>
      <c r="E126" s="19"/>
      <c r="F126" s="4"/>
      <c r="G126" s="4"/>
      <c r="H126" s="4"/>
      <c r="I126" s="4"/>
      <c r="J126" s="4"/>
      <c r="K126" s="4"/>
      <c r="L126" s="4"/>
      <c r="M126" s="4"/>
      <c r="N126" s="4"/>
      <c r="O126" s="5"/>
      <c r="P126" s="5"/>
    </row>
    <row r="127" spans="1:16" ht="33" x14ac:dyDescent="0.25">
      <c r="A127" s="1">
        <v>3</v>
      </c>
      <c r="B127" s="20" t="s">
        <v>206</v>
      </c>
      <c r="C127" s="19" t="s">
        <v>13</v>
      </c>
      <c r="D127" s="19"/>
      <c r="E127" s="19"/>
      <c r="F127" s="4"/>
      <c r="G127" s="4"/>
      <c r="H127" s="4"/>
      <c r="I127" s="4"/>
      <c r="J127" s="4"/>
      <c r="K127" s="4"/>
      <c r="L127" s="4"/>
      <c r="M127" s="4"/>
      <c r="N127" s="4"/>
      <c r="O127" s="5"/>
      <c r="P127" s="5"/>
    </row>
    <row r="128" spans="1:16" ht="33" x14ac:dyDescent="0.25">
      <c r="A128" s="1">
        <v>4</v>
      </c>
      <c r="B128" s="20" t="s">
        <v>207</v>
      </c>
      <c r="C128" s="19" t="s">
        <v>13</v>
      </c>
      <c r="D128" s="19"/>
      <c r="E128" s="19"/>
      <c r="F128" s="4"/>
      <c r="G128" s="4"/>
      <c r="H128" s="4"/>
      <c r="I128" s="4"/>
      <c r="J128" s="4"/>
      <c r="K128" s="4"/>
      <c r="L128" s="4"/>
      <c r="M128" s="4"/>
      <c r="N128" s="4"/>
      <c r="O128" s="5"/>
      <c r="P128" s="44"/>
    </row>
    <row r="129" spans="1:16" ht="16.5" x14ac:dyDescent="0.25">
      <c r="A129" s="1">
        <v>5</v>
      </c>
      <c r="B129" s="20" t="s">
        <v>271</v>
      </c>
      <c r="C129" s="19" t="s">
        <v>13</v>
      </c>
      <c r="D129" s="19"/>
      <c r="E129" s="19"/>
      <c r="F129" s="4"/>
      <c r="G129" s="4"/>
      <c r="H129" s="4"/>
      <c r="I129" s="4"/>
      <c r="J129" s="4"/>
      <c r="K129" s="4"/>
      <c r="L129" s="4"/>
      <c r="M129" s="4"/>
      <c r="N129" s="4"/>
      <c r="O129" s="5"/>
      <c r="P129" s="44"/>
    </row>
    <row r="130" spans="1:16" ht="16.5" x14ac:dyDescent="0.25">
      <c r="A130" s="244" t="s">
        <v>208</v>
      </c>
      <c r="B130" s="245"/>
      <c r="C130" s="243">
        <v>5</v>
      </c>
      <c r="D130" s="243"/>
      <c r="E130" s="243"/>
      <c r="F130" s="14"/>
      <c r="G130" s="14"/>
      <c r="H130" s="14"/>
      <c r="I130" s="14"/>
      <c r="J130" s="14"/>
      <c r="K130" s="14"/>
      <c r="L130" s="14"/>
      <c r="M130" s="14"/>
      <c r="N130" s="14"/>
      <c r="O130" s="17" t="s">
        <v>11</v>
      </c>
      <c r="P130" s="174"/>
    </row>
    <row r="131" spans="1:16" ht="16.5" x14ac:dyDescent="0.25">
      <c r="A131" s="171" t="s">
        <v>10</v>
      </c>
      <c r="B131" s="172"/>
      <c r="C131" s="16">
        <v>0</v>
      </c>
      <c r="D131" s="16">
        <f>COUNTA(D125:D129)*0.5</f>
        <v>0</v>
      </c>
      <c r="E131" s="16">
        <f>COUNTA(E125:E129)</f>
        <v>0</v>
      </c>
      <c r="F131" s="14"/>
      <c r="G131" s="14"/>
      <c r="H131" s="14"/>
      <c r="I131" s="14"/>
      <c r="J131" s="14"/>
      <c r="K131" s="14"/>
      <c r="L131" s="14"/>
      <c r="M131" s="14"/>
      <c r="N131" s="14"/>
      <c r="O131" s="176">
        <f>(D131+E131)/(C130)</f>
        <v>0</v>
      </c>
      <c r="P131" s="175"/>
    </row>
    <row r="132" spans="1:16" ht="16.5" x14ac:dyDescent="0.25">
      <c r="A132" s="171" t="s">
        <v>24</v>
      </c>
      <c r="B132" s="172"/>
      <c r="C132" s="6">
        <v>0</v>
      </c>
      <c r="D132" s="6">
        <f>(D131/$C$130)</f>
        <v>0</v>
      </c>
      <c r="E132" s="6">
        <f>E131/C130</f>
        <v>0</v>
      </c>
      <c r="F132" s="14"/>
      <c r="G132" s="14"/>
      <c r="H132" s="14"/>
      <c r="I132" s="14"/>
      <c r="J132" s="14"/>
      <c r="K132" s="14"/>
      <c r="L132" s="14"/>
      <c r="M132" s="14"/>
      <c r="N132" s="14"/>
      <c r="O132" s="176"/>
      <c r="P132" s="181"/>
    </row>
    <row r="133" spans="1:16" ht="16.5" customHeight="1" x14ac:dyDescent="0.25">
      <c r="A133" s="186" t="s">
        <v>209</v>
      </c>
      <c r="B133" s="170"/>
      <c r="C133" s="166" t="s">
        <v>34</v>
      </c>
      <c r="D133" s="167"/>
      <c r="E133" s="168"/>
      <c r="F133" s="21"/>
      <c r="G133" s="21"/>
      <c r="H133" s="21"/>
      <c r="I133" s="21"/>
      <c r="J133" s="21"/>
      <c r="K133" s="21"/>
      <c r="L133" s="21"/>
      <c r="M133" s="21"/>
      <c r="N133" s="21"/>
      <c r="O133" s="21"/>
      <c r="P133" s="21"/>
    </row>
    <row r="134" spans="1:16" ht="33" x14ac:dyDescent="0.25">
      <c r="A134" s="189" t="s">
        <v>210</v>
      </c>
      <c r="B134" s="157"/>
      <c r="C134" s="60">
        <v>0</v>
      </c>
      <c r="D134" s="60">
        <v>0.5</v>
      </c>
      <c r="E134" s="60">
        <v>1</v>
      </c>
      <c r="F134" s="61"/>
      <c r="G134" s="61"/>
      <c r="H134" s="61"/>
      <c r="I134" s="61"/>
      <c r="J134" s="61"/>
      <c r="K134" s="61"/>
      <c r="L134" s="61"/>
      <c r="M134" s="61"/>
      <c r="N134" s="61"/>
      <c r="O134" s="60" t="s">
        <v>250</v>
      </c>
      <c r="P134" s="62" t="s">
        <v>9</v>
      </c>
    </row>
    <row r="135" spans="1:16" ht="33" x14ac:dyDescent="0.25">
      <c r="A135" s="1">
        <v>1</v>
      </c>
      <c r="B135" s="20" t="s">
        <v>211</v>
      </c>
      <c r="C135" s="19" t="s">
        <v>13</v>
      </c>
      <c r="D135" s="19"/>
      <c r="E135" s="19"/>
      <c r="F135" s="4"/>
      <c r="G135" s="4"/>
      <c r="H135" s="4"/>
      <c r="I135" s="4"/>
      <c r="J135" s="4"/>
      <c r="K135" s="4"/>
      <c r="L135" s="4"/>
      <c r="M135" s="4"/>
      <c r="N135" s="4"/>
      <c r="O135" s="5"/>
      <c r="P135" s="5"/>
    </row>
    <row r="136" spans="1:16" ht="16.5" x14ac:dyDescent="0.25">
      <c r="A136" s="1">
        <v>2</v>
      </c>
      <c r="B136" s="20" t="s">
        <v>212</v>
      </c>
      <c r="C136" s="19" t="s">
        <v>13</v>
      </c>
      <c r="D136" s="19"/>
      <c r="E136" s="19"/>
      <c r="F136" s="4"/>
      <c r="G136" s="4"/>
      <c r="H136" s="4"/>
      <c r="I136" s="4"/>
      <c r="J136" s="4"/>
      <c r="K136" s="4"/>
      <c r="L136" s="4"/>
      <c r="M136" s="4"/>
      <c r="N136" s="4"/>
      <c r="O136" s="5"/>
      <c r="P136" s="5"/>
    </row>
    <row r="137" spans="1:16" ht="33" x14ac:dyDescent="0.25">
      <c r="A137" s="1">
        <v>3</v>
      </c>
      <c r="B137" s="20" t="s">
        <v>213</v>
      </c>
      <c r="C137" s="19" t="s">
        <v>13</v>
      </c>
      <c r="D137" s="19"/>
      <c r="E137" s="19"/>
      <c r="F137" s="4"/>
      <c r="G137" s="4"/>
      <c r="H137" s="4"/>
      <c r="I137" s="4"/>
      <c r="J137" s="4"/>
      <c r="K137" s="4"/>
      <c r="L137" s="4"/>
      <c r="M137" s="4"/>
      <c r="N137" s="4"/>
      <c r="O137" s="5"/>
      <c r="P137" s="5"/>
    </row>
    <row r="138" spans="1:16" ht="33" x14ac:dyDescent="0.25">
      <c r="A138" s="1">
        <v>4</v>
      </c>
      <c r="B138" s="20" t="s">
        <v>214</v>
      </c>
      <c r="C138" s="19" t="s">
        <v>13</v>
      </c>
      <c r="D138" s="19"/>
      <c r="E138" s="19"/>
      <c r="F138" s="4"/>
      <c r="G138" s="4"/>
      <c r="H138" s="4"/>
      <c r="I138" s="4"/>
      <c r="J138" s="4"/>
      <c r="K138" s="4"/>
      <c r="L138" s="4"/>
      <c r="M138" s="4"/>
      <c r="N138" s="4"/>
      <c r="O138" s="5"/>
      <c r="P138" s="5"/>
    </row>
    <row r="139" spans="1:16" ht="16.5" x14ac:dyDescent="0.25">
      <c r="A139" s="1">
        <v>5</v>
      </c>
      <c r="B139" s="20" t="s">
        <v>215</v>
      </c>
      <c r="C139" s="19" t="s">
        <v>13</v>
      </c>
      <c r="D139" s="19"/>
      <c r="E139" s="19"/>
      <c r="F139" s="4"/>
      <c r="G139" s="4"/>
      <c r="H139" s="4"/>
      <c r="I139" s="4"/>
      <c r="J139" s="4"/>
      <c r="K139" s="4"/>
      <c r="L139" s="4"/>
      <c r="M139" s="4"/>
      <c r="N139" s="4"/>
      <c r="O139" s="5"/>
      <c r="P139" s="44"/>
    </row>
    <row r="140" spans="1:16" ht="16.5" x14ac:dyDescent="0.25">
      <c r="A140" s="244" t="s">
        <v>216</v>
      </c>
      <c r="B140" s="245"/>
      <c r="C140" s="243">
        <v>5</v>
      </c>
      <c r="D140" s="243"/>
      <c r="E140" s="243"/>
      <c r="F140" s="14"/>
      <c r="G140" s="14"/>
      <c r="H140" s="14"/>
      <c r="I140" s="14"/>
      <c r="J140" s="14"/>
      <c r="K140" s="14"/>
      <c r="L140" s="14"/>
      <c r="M140" s="14"/>
      <c r="N140" s="14"/>
      <c r="O140" s="17" t="s">
        <v>11</v>
      </c>
      <c r="P140" s="352"/>
    </row>
    <row r="141" spans="1:16" ht="16.5" x14ac:dyDescent="0.25">
      <c r="A141" s="171" t="s">
        <v>10</v>
      </c>
      <c r="B141" s="172"/>
      <c r="C141" s="16">
        <v>0</v>
      </c>
      <c r="D141" s="16">
        <f>COUNTA(D135:D139)*0.5</f>
        <v>0</v>
      </c>
      <c r="E141" s="16">
        <f>COUNTA(E135:E139)</f>
        <v>0</v>
      </c>
      <c r="F141" s="14"/>
      <c r="G141" s="14"/>
      <c r="H141" s="14"/>
      <c r="I141" s="14"/>
      <c r="J141" s="14"/>
      <c r="K141" s="14"/>
      <c r="L141" s="14"/>
      <c r="M141" s="14"/>
      <c r="N141" s="14"/>
      <c r="O141" s="176">
        <f>(D141+E141)/(C140)</f>
        <v>0</v>
      </c>
      <c r="P141" s="352"/>
    </row>
    <row r="142" spans="1:16" ht="16.5" x14ac:dyDescent="0.25">
      <c r="A142" s="171" t="s">
        <v>24</v>
      </c>
      <c r="B142" s="172"/>
      <c r="C142" s="6">
        <v>0</v>
      </c>
      <c r="D142" s="6">
        <f>(D141/$C$140)</f>
        <v>0</v>
      </c>
      <c r="E142" s="6">
        <f>E141/C140</f>
        <v>0</v>
      </c>
      <c r="F142" s="14"/>
      <c r="G142" s="14"/>
      <c r="H142" s="14"/>
      <c r="I142" s="14"/>
      <c r="J142" s="14"/>
      <c r="K142" s="14"/>
      <c r="L142" s="14"/>
      <c r="M142" s="14"/>
      <c r="N142" s="14"/>
      <c r="O142" s="176"/>
      <c r="P142" s="352"/>
    </row>
    <row r="143" spans="1:16" ht="16.5" customHeight="1" x14ac:dyDescent="0.25">
      <c r="A143" s="169" t="s">
        <v>217</v>
      </c>
      <c r="B143" s="170"/>
      <c r="C143" s="166" t="s">
        <v>34</v>
      </c>
      <c r="D143" s="167"/>
      <c r="E143" s="168"/>
      <c r="F143" s="26"/>
      <c r="G143" s="26"/>
      <c r="H143" s="26"/>
      <c r="I143" s="26"/>
      <c r="J143" s="26"/>
      <c r="K143" s="26"/>
      <c r="L143" s="26"/>
      <c r="M143" s="26"/>
      <c r="N143" s="26"/>
      <c r="O143" s="26"/>
      <c r="P143" s="26"/>
    </row>
    <row r="144" spans="1:16" ht="33" x14ac:dyDescent="0.25">
      <c r="A144" s="234" t="s">
        <v>218</v>
      </c>
      <c r="B144" s="257"/>
      <c r="C144" s="60">
        <v>0</v>
      </c>
      <c r="D144" s="60">
        <v>0.5</v>
      </c>
      <c r="E144" s="60">
        <v>1</v>
      </c>
      <c r="F144" s="61"/>
      <c r="G144" s="61"/>
      <c r="H144" s="61"/>
      <c r="I144" s="61"/>
      <c r="J144" s="61"/>
      <c r="K144" s="61"/>
      <c r="L144" s="61"/>
      <c r="M144" s="61"/>
      <c r="N144" s="61"/>
      <c r="O144" s="60" t="s">
        <v>250</v>
      </c>
      <c r="P144" s="62" t="s">
        <v>9</v>
      </c>
    </row>
    <row r="145" spans="1:16" ht="16.5" x14ac:dyDescent="0.25">
      <c r="A145" s="258"/>
      <c r="B145" s="259"/>
      <c r="C145" s="24" t="s">
        <v>13</v>
      </c>
      <c r="D145" s="24"/>
      <c r="E145" s="24"/>
      <c r="F145" s="4"/>
      <c r="G145" s="4"/>
      <c r="H145" s="4"/>
      <c r="I145" s="4"/>
      <c r="J145" s="4"/>
      <c r="K145" s="4"/>
      <c r="L145" s="4"/>
      <c r="M145" s="4"/>
      <c r="N145" s="4"/>
      <c r="O145" s="5"/>
      <c r="P145" s="5"/>
    </row>
    <row r="146" spans="1:16" ht="16.5" x14ac:dyDescent="0.25">
      <c r="A146" s="244" t="s">
        <v>219</v>
      </c>
      <c r="B146" s="245"/>
      <c r="C146" s="173">
        <v>1</v>
      </c>
      <c r="D146" s="173"/>
      <c r="E146" s="173"/>
      <c r="F146" s="14"/>
      <c r="G146" s="14"/>
      <c r="H146" s="14"/>
      <c r="I146" s="14"/>
      <c r="J146" s="14"/>
      <c r="K146" s="14"/>
      <c r="L146" s="14"/>
      <c r="M146" s="14"/>
      <c r="N146" s="14"/>
      <c r="O146" s="17" t="s">
        <v>11</v>
      </c>
      <c r="P146" s="352"/>
    </row>
    <row r="147" spans="1:16" ht="16.5" x14ac:dyDescent="0.25">
      <c r="A147" s="171" t="s">
        <v>10</v>
      </c>
      <c r="B147" s="172"/>
      <c r="C147" s="16">
        <v>0</v>
      </c>
      <c r="D147" s="16">
        <f>COUNTA(D145)*0.5</f>
        <v>0</v>
      </c>
      <c r="E147" s="16">
        <f>COUNTA(E145)</f>
        <v>0</v>
      </c>
      <c r="F147" s="14"/>
      <c r="G147" s="14"/>
      <c r="H147" s="14"/>
      <c r="I147" s="14"/>
      <c r="J147" s="14"/>
      <c r="K147" s="14"/>
      <c r="L147" s="14"/>
      <c r="M147" s="14"/>
      <c r="N147" s="14"/>
      <c r="O147" s="176">
        <f>(D147+E147)/(C146)</f>
        <v>0</v>
      </c>
      <c r="P147" s="352"/>
    </row>
    <row r="148" spans="1:16" ht="16.5" x14ac:dyDescent="0.25">
      <c r="A148" s="171" t="s">
        <v>24</v>
      </c>
      <c r="B148" s="172"/>
      <c r="C148" s="6">
        <v>0</v>
      </c>
      <c r="D148" s="6">
        <f>(D147/$C$146)</f>
        <v>0</v>
      </c>
      <c r="E148" s="6">
        <f>E147/C146</f>
        <v>0</v>
      </c>
      <c r="F148" s="14"/>
      <c r="G148" s="14"/>
      <c r="H148" s="14"/>
      <c r="I148" s="14"/>
      <c r="J148" s="14"/>
      <c r="K148" s="14"/>
      <c r="L148" s="14"/>
      <c r="M148" s="14"/>
      <c r="N148" s="14"/>
      <c r="O148" s="176"/>
      <c r="P148" s="352"/>
    </row>
    <row r="149" spans="1:16" ht="16.5" customHeight="1" x14ac:dyDescent="0.25">
      <c r="A149" s="186" t="s">
        <v>220</v>
      </c>
      <c r="B149" s="170"/>
      <c r="C149" s="166" t="s">
        <v>34</v>
      </c>
      <c r="D149" s="167"/>
      <c r="E149" s="168"/>
      <c r="F149" s="21"/>
      <c r="G149" s="21"/>
      <c r="H149" s="21"/>
      <c r="I149" s="21"/>
      <c r="J149" s="21"/>
      <c r="K149" s="21"/>
      <c r="L149" s="21"/>
      <c r="M149" s="21"/>
      <c r="N149" s="21"/>
      <c r="O149" s="21"/>
      <c r="P149" s="21"/>
    </row>
    <row r="150" spans="1:16" ht="33" x14ac:dyDescent="0.25">
      <c r="A150" s="156" t="s">
        <v>221</v>
      </c>
      <c r="B150" s="157"/>
      <c r="C150" s="60">
        <v>0</v>
      </c>
      <c r="D150" s="60">
        <v>0.5</v>
      </c>
      <c r="E150" s="60">
        <v>1</v>
      </c>
      <c r="F150" s="61"/>
      <c r="G150" s="61"/>
      <c r="H150" s="61"/>
      <c r="I150" s="61"/>
      <c r="J150" s="61"/>
      <c r="K150" s="61"/>
      <c r="L150" s="61"/>
      <c r="M150" s="61"/>
      <c r="N150" s="61"/>
      <c r="O150" s="60" t="s">
        <v>250</v>
      </c>
      <c r="P150" s="62" t="s">
        <v>9</v>
      </c>
    </row>
    <row r="151" spans="1:16" ht="16.5" x14ac:dyDescent="0.25">
      <c r="A151" s="1">
        <v>1</v>
      </c>
      <c r="B151" s="20" t="s">
        <v>222</v>
      </c>
      <c r="C151" s="19" t="s">
        <v>13</v>
      </c>
      <c r="D151" s="19"/>
      <c r="E151" s="19"/>
      <c r="F151" s="4"/>
      <c r="G151" s="4"/>
      <c r="H151" s="4"/>
      <c r="I151" s="4"/>
      <c r="J151" s="4"/>
      <c r="K151" s="4"/>
      <c r="L151" s="4"/>
      <c r="M151" s="4"/>
      <c r="N151" s="4"/>
      <c r="O151" s="5"/>
      <c r="P151" s="5"/>
    </row>
    <row r="152" spans="1:16" ht="33" x14ac:dyDescent="0.25">
      <c r="A152" s="1">
        <v>2</v>
      </c>
      <c r="B152" s="20" t="s">
        <v>223</v>
      </c>
      <c r="C152" s="19" t="s">
        <v>13</v>
      </c>
      <c r="D152" s="19"/>
      <c r="E152" s="19"/>
      <c r="F152" s="4"/>
      <c r="G152" s="4"/>
      <c r="H152" s="4"/>
      <c r="I152" s="4"/>
      <c r="J152" s="4"/>
      <c r="K152" s="4"/>
      <c r="L152" s="4"/>
      <c r="M152" s="4"/>
      <c r="N152" s="4"/>
      <c r="O152" s="5"/>
      <c r="P152" s="5"/>
    </row>
    <row r="153" spans="1:16" ht="16.5" x14ac:dyDescent="0.25">
      <c r="A153" s="244" t="s">
        <v>224</v>
      </c>
      <c r="B153" s="245"/>
      <c r="C153" s="173">
        <v>2</v>
      </c>
      <c r="D153" s="173"/>
      <c r="E153" s="173"/>
      <c r="F153" s="14"/>
      <c r="G153" s="14"/>
      <c r="H153" s="14"/>
      <c r="I153" s="14"/>
      <c r="J153" s="14"/>
      <c r="K153" s="14"/>
      <c r="L153" s="14"/>
      <c r="M153" s="14"/>
      <c r="N153" s="14"/>
      <c r="O153" s="17" t="s">
        <v>11</v>
      </c>
      <c r="P153" s="352"/>
    </row>
    <row r="154" spans="1:16" ht="16.5" x14ac:dyDescent="0.25">
      <c r="A154" s="171" t="s">
        <v>10</v>
      </c>
      <c r="B154" s="172"/>
      <c r="C154" s="16">
        <v>0</v>
      </c>
      <c r="D154" s="16">
        <f>COUNTA(D151:D152)*0.5</f>
        <v>0</v>
      </c>
      <c r="E154" s="16">
        <f>COUNTA(E151:E152)</f>
        <v>0</v>
      </c>
      <c r="F154" s="14"/>
      <c r="G154" s="14"/>
      <c r="H154" s="14"/>
      <c r="I154" s="14"/>
      <c r="J154" s="14"/>
      <c r="K154" s="14"/>
      <c r="L154" s="14"/>
      <c r="M154" s="14"/>
      <c r="N154" s="14"/>
      <c r="O154" s="176">
        <f>(D154+E154)/(C153)</f>
        <v>0</v>
      </c>
      <c r="P154" s="352"/>
    </row>
    <row r="155" spans="1:16" ht="16.5" x14ac:dyDescent="0.25">
      <c r="A155" s="171" t="s">
        <v>24</v>
      </c>
      <c r="B155" s="172"/>
      <c r="C155" s="6">
        <v>0</v>
      </c>
      <c r="D155" s="6">
        <f>(D154/$C$153)</f>
        <v>0</v>
      </c>
      <c r="E155" s="6">
        <f>E154/C153</f>
        <v>0</v>
      </c>
      <c r="F155" s="14"/>
      <c r="G155" s="14"/>
      <c r="H155" s="14"/>
      <c r="I155" s="14"/>
      <c r="J155" s="14"/>
      <c r="K155" s="14"/>
      <c r="L155" s="14"/>
      <c r="M155" s="14"/>
      <c r="N155" s="14"/>
      <c r="O155" s="176"/>
      <c r="P155" s="352"/>
    </row>
    <row r="156" spans="1:16" ht="16.5" customHeight="1" x14ac:dyDescent="0.25">
      <c r="A156" s="186" t="s">
        <v>225</v>
      </c>
      <c r="B156" s="170"/>
      <c r="C156" s="166" t="s">
        <v>34</v>
      </c>
      <c r="D156" s="167"/>
      <c r="E156" s="168"/>
      <c r="F156" s="21"/>
      <c r="G156" s="21"/>
      <c r="H156" s="21"/>
      <c r="I156" s="21"/>
      <c r="J156" s="21"/>
      <c r="K156" s="21"/>
      <c r="L156" s="21"/>
      <c r="M156" s="21"/>
      <c r="N156" s="21"/>
      <c r="O156" s="21"/>
      <c r="P156" s="21"/>
    </row>
    <row r="157" spans="1:16" ht="33" x14ac:dyDescent="0.25">
      <c r="A157" s="189" t="s">
        <v>226</v>
      </c>
      <c r="B157" s="157"/>
      <c r="C157" s="60">
        <v>0</v>
      </c>
      <c r="D157" s="60">
        <v>0.5</v>
      </c>
      <c r="E157" s="60">
        <v>1</v>
      </c>
      <c r="F157" s="61"/>
      <c r="G157" s="61"/>
      <c r="H157" s="61"/>
      <c r="I157" s="61"/>
      <c r="J157" s="61"/>
      <c r="K157" s="61"/>
      <c r="L157" s="61"/>
      <c r="M157" s="61"/>
      <c r="N157" s="61"/>
      <c r="O157" s="60" t="s">
        <v>250</v>
      </c>
      <c r="P157" s="62" t="s">
        <v>9</v>
      </c>
    </row>
    <row r="158" spans="1:16" ht="33" x14ac:dyDescent="0.25">
      <c r="A158" s="1">
        <v>1</v>
      </c>
      <c r="B158" s="20" t="s">
        <v>227</v>
      </c>
      <c r="C158" s="19" t="s">
        <v>13</v>
      </c>
      <c r="D158" s="19"/>
      <c r="E158" s="19"/>
      <c r="F158" s="4"/>
      <c r="G158" s="4"/>
      <c r="H158" s="4"/>
      <c r="I158" s="4"/>
      <c r="J158" s="4"/>
      <c r="K158" s="4"/>
      <c r="L158" s="4"/>
      <c r="M158" s="4"/>
      <c r="N158" s="4"/>
      <c r="O158" s="5"/>
      <c r="P158" s="5"/>
    </row>
    <row r="159" spans="1:16" ht="16.5" x14ac:dyDescent="0.25">
      <c r="A159" s="1">
        <v>2</v>
      </c>
      <c r="B159" s="20" t="s">
        <v>228</v>
      </c>
      <c r="C159" s="19" t="s">
        <v>13</v>
      </c>
      <c r="D159" s="19"/>
      <c r="E159" s="19"/>
      <c r="F159" s="4"/>
      <c r="G159" s="4"/>
      <c r="H159" s="4"/>
      <c r="I159" s="4"/>
      <c r="J159" s="4"/>
      <c r="K159" s="4"/>
      <c r="L159" s="4"/>
      <c r="M159" s="4"/>
      <c r="N159" s="4"/>
      <c r="O159" s="5"/>
      <c r="P159" s="5"/>
    </row>
    <row r="160" spans="1:16" ht="16.5" x14ac:dyDescent="0.25">
      <c r="A160" s="244" t="s">
        <v>229</v>
      </c>
      <c r="B160" s="245"/>
      <c r="C160" s="173">
        <f>COUNTA(C158:E159)</f>
        <v>2</v>
      </c>
      <c r="D160" s="173"/>
      <c r="E160" s="173"/>
      <c r="F160" s="14"/>
      <c r="G160" s="14"/>
      <c r="H160" s="14"/>
      <c r="I160" s="14"/>
      <c r="J160" s="14"/>
      <c r="K160" s="14"/>
      <c r="L160" s="14"/>
      <c r="M160" s="14"/>
      <c r="N160" s="14"/>
      <c r="O160" s="17" t="s">
        <v>11</v>
      </c>
      <c r="P160" s="352"/>
    </row>
    <row r="161" spans="1:16" ht="16.5" x14ac:dyDescent="0.25">
      <c r="A161" s="171" t="s">
        <v>10</v>
      </c>
      <c r="B161" s="172"/>
      <c r="C161" s="16">
        <v>0</v>
      </c>
      <c r="D161" s="16">
        <f>COUNTA(D158:D159)*0.5</f>
        <v>0</v>
      </c>
      <c r="E161" s="16">
        <f>COUNTA(E158:E159)</f>
        <v>0</v>
      </c>
      <c r="F161" s="14"/>
      <c r="G161" s="14"/>
      <c r="H161" s="14"/>
      <c r="I161" s="14"/>
      <c r="J161" s="14"/>
      <c r="K161" s="14"/>
      <c r="L161" s="14"/>
      <c r="M161" s="14"/>
      <c r="N161" s="14"/>
      <c r="O161" s="176">
        <f>(D161+E161)/(C160)</f>
        <v>0</v>
      </c>
      <c r="P161" s="352"/>
    </row>
    <row r="162" spans="1:16" ht="16.5" x14ac:dyDescent="0.25">
      <c r="A162" s="171" t="s">
        <v>24</v>
      </c>
      <c r="B162" s="172"/>
      <c r="C162" s="6">
        <v>0</v>
      </c>
      <c r="D162" s="6">
        <f>(D161/$C$160)</f>
        <v>0</v>
      </c>
      <c r="E162" s="6">
        <f>E161/C160</f>
        <v>0</v>
      </c>
      <c r="F162" s="14"/>
      <c r="G162" s="14"/>
      <c r="H162" s="14"/>
      <c r="I162" s="14"/>
      <c r="J162" s="14"/>
      <c r="K162" s="14"/>
      <c r="L162" s="14"/>
      <c r="M162" s="14"/>
      <c r="N162" s="14"/>
      <c r="O162" s="176"/>
      <c r="P162" s="352"/>
    </row>
    <row r="163" spans="1:16" ht="16.5" customHeight="1" x14ac:dyDescent="0.25">
      <c r="A163" s="186" t="s">
        <v>230</v>
      </c>
      <c r="B163" s="170"/>
      <c r="C163" s="166" t="s">
        <v>34</v>
      </c>
      <c r="D163" s="167"/>
      <c r="E163" s="168"/>
      <c r="F163" s="21"/>
      <c r="G163" s="21"/>
      <c r="H163" s="21"/>
      <c r="I163" s="21"/>
      <c r="J163" s="21"/>
      <c r="K163" s="21"/>
      <c r="L163" s="21"/>
      <c r="M163" s="21"/>
      <c r="N163" s="21"/>
      <c r="O163" s="21"/>
      <c r="P163" s="21"/>
    </row>
    <row r="164" spans="1:16" ht="33" x14ac:dyDescent="0.25">
      <c r="A164" s="189" t="s">
        <v>231</v>
      </c>
      <c r="B164" s="157"/>
      <c r="C164" s="60">
        <v>0</v>
      </c>
      <c r="D164" s="60">
        <v>0.5</v>
      </c>
      <c r="E164" s="60">
        <v>1</v>
      </c>
      <c r="F164" s="61"/>
      <c r="G164" s="61"/>
      <c r="H164" s="61"/>
      <c r="I164" s="61"/>
      <c r="J164" s="61"/>
      <c r="K164" s="61"/>
      <c r="L164" s="61"/>
      <c r="M164" s="61"/>
      <c r="N164" s="61"/>
      <c r="O164" s="60" t="s">
        <v>250</v>
      </c>
      <c r="P164" s="62" t="s">
        <v>9</v>
      </c>
    </row>
    <row r="165" spans="1:16" ht="33" x14ac:dyDescent="0.25">
      <c r="A165" s="1">
        <v>1</v>
      </c>
      <c r="B165" s="20" t="s">
        <v>232</v>
      </c>
      <c r="C165" s="19" t="s">
        <v>13</v>
      </c>
      <c r="D165" s="19"/>
      <c r="E165" s="19"/>
      <c r="F165" s="4"/>
      <c r="G165" s="4"/>
      <c r="H165" s="4"/>
      <c r="I165" s="4"/>
      <c r="J165" s="4"/>
      <c r="K165" s="4"/>
      <c r="L165" s="4"/>
      <c r="M165" s="4"/>
      <c r="N165" s="4"/>
      <c r="O165" s="5"/>
      <c r="P165" s="5"/>
    </row>
    <row r="166" spans="1:16" ht="16.5" x14ac:dyDescent="0.25">
      <c r="A166" s="1">
        <v>2</v>
      </c>
      <c r="B166" s="20" t="s">
        <v>233</v>
      </c>
      <c r="C166" s="19" t="s">
        <v>13</v>
      </c>
      <c r="D166" s="19"/>
      <c r="E166" s="19"/>
      <c r="F166" s="4"/>
      <c r="G166" s="4"/>
      <c r="H166" s="4"/>
      <c r="I166" s="4"/>
      <c r="J166" s="4"/>
      <c r="K166" s="4"/>
      <c r="L166" s="4"/>
      <c r="M166" s="4"/>
      <c r="N166" s="4"/>
      <c r="O166" s="5"/>
      <c r="P166" s="5"/>
    </row>
    <row r="167" spans="1:16" ht="16.5" x14ac:dyDescent="0.25">
      <c r="A167" s="1">
        <v>3</v>
      </c>
      <c r="B167" s="20" t="s">
        <v>234</v>
      </c>
      <c r="C167" s="19" t="s">
        <v>13</v>
      </c>
      <c r="D167" s="19"/>
      <c r="E167" s="19"/>
      <c r="F167" s="4"/>
      <c r="G167" s="4"/>
      <c r="H167" s="4"/>
      <c r="I167" s="4"/>
      <c r="J167" s="4"/>
      <c r="K167" s="4"/>
      <c r="L167" s="4"/>
      <c r="M167" s="4"/>
      <c r="N167" s="4"/>
      <c r="O167" s="5"/>
      <c r="P167" s="5"/>
    </row>
    <row r="168" spans="1:16" ht="16.5" x14ac:dyDescent="0.25">
      <c r="A168" s="1">
        <v>4</v>
      </c>
      <c r="B168" s="20" t="s">
        <v>235</v>
      </c>
      <c r="C168" s="19" t="s">
        <v>13</v>
      </c>
      <c r="D168" s="19"/>
      <c r="E168" s="19"/>
      <c r="F168" s="4"/>
      <c r="G168" s="4"/>
      <c r="H168" s="4"/>
      <c r="I168" s="4"/>
      <c r="J168" s="4"/>
      <c r="K168" s="4"/>
      <c r="L168" s="4"/>
      <c r="M168" s="4"/>
      <c r="N168" s="4"/>
      <c r="O168" s="5"/>
      <c r="P168" s="5"/>
    </row>
    <row r="169" spans="1:16" ht="16.5" x14ac:dyDescent="0.25">
      <c r="A169" s="244" t="s">
        <v>236</v>
      </c>
      <c r="B169" s="245"/>
      <c r="C169" s="173">
        <v>4</v>
      </c>
      <c r="D169" s="173"/>
      <c r="E169" s="173"/>
      <c r="F169" s="14"/>
      <c r="G169" s="14"/>
      <c r="H169" s="14"/>
      <c r="I169" s="14"/>
      <c r="J169" s="14"/>
      <c r="K169" s="14"/>
      <c r="L169" s="14"/>
      <c r="M169" s="14"/>
      <c r="N169" s="14"/>
      <c r="O169" s="17" t="s">
        <v>11</v>
      </c>
      <c r="P169" s="352"/>
    </row>
    <row r="170" spans="1:16" ht="16.5" x14ac:dyDescent="0.25">
      <c r="A170" s="171" t="s">
        <v>10</v>
      </c>
      <c r="B170" s="172"/>
      <c r="C170" s="16">
        <v>0</v>
      </c>
      <c r="D170" s="16">
        <f>COUNTA(D165:D168)*0.5</f>
        <v>0</v>
      </c>
      <c r="E170" s="16">
        <f>COUNTA(E165:E168)</f>
        <v>0</v>
      </c>
      <c r="F170" s="14"/>
      <c r="G170" s="14"/>
      <c r="H170" s="14"/>
      <c r="I170" s="14"/>
      <c r="J170" s="14"/>
      <c r="K170" s="14"/>
      <c r="L170" s="14"/>
      <c r="M170" s="14"/>
      <c r="N170" s="14"/>
      <c r="O170" s="176">
        <f>(D170+E170)/(C169)</f>
        <v>0</v>
      </c>
      <c r="P170" s="352"/>
    </row>
    <row r="171" spans="1:16" ht="16.5" x14ac:dyDescent="0.25">
      <c r="A171" s="171" t="s">
        <v>24</v>
      </c>
      <c r="B171" s="172"/>
      <c r="C171" s="6">
        <v>0</v>
      </c>
      <c r="D171" s="6">
        <f>(D170/$C$169)</f>
        <v>0</v>
      </c>
      <c r="E171" s="6">
        <f>E170/C169</f>
        <v>0</v>
      </c>
      <c r="F171" s="14"/>
      <c r="G171" s="14"/>
      <c r="H171" s="14"/>
      <c r="I171" s="14"/>
      <c r="J171" s="14"/>
      <c r="K171" s="14"/>
      <c r="L171" s="14"/>
      <c r="M171" s="14"/>
      <c r="N171" s="14"/>
      <c r="O171" s="176"/>
      <c r="P171" s="352"/>
    </row>
  </sheetData>
  <mergeCells count="172">
    <mergeCell ref="A26:B26"/>
    <mergeCell ref="C26:E26"/>
    <mergeCell ref="C33:E33"/>
    <mergeCell ref="P33:P35"/>
    <mergeCell ref="A34:B34"/>
    <mergeCell ref="O34:O35"/>
    <mergeCell ref="A35:B35"/>
    <mergeCell ref="A6:P6"/>
    <mergeCell ref="A14:B14"/>
    <mergeCell ref="A15:B15"/>
    <mergeCell ref="P13:P15"/>
    <mergeCell ref="O14:O15"/>
    <mergeCell ref="A16:P16"/>
    <mergeCell ref="C18:E18"/>
    <mergeCell ref="A19:B20"/>
    <mergeCell ref="A21:B21"/>
    <mergeCell ref="C21:E21"/>
    <mergeCell ref="A45:B45"/>
    <mergeCell ref="C56:E56"/>
    <mergeCell ref="O57:O58"/>
    <mergeCell ref="A58:B58"/>
    <mergeCell ref="A46:P46"/>
    <mergeCell ref="A47:P47"/>
    <mergeCell ref="A48:B48"/>
    <mergeCell ref="A43:B43"/>
    <mergeCell ref="A1:B3"/>
    <mergeCell ref="A7:B7"/>
    <mergeCell ref="C7:E7"/>
    <mergeCell ref="A8:B8"/>
    <mergeCell ref="A13:B13"/>
    <mergeCell ref="C13:E13"/>
    <mergeCell ref="O22:O23"/>
    <mergeCell ref="A24:P24"/>
    <mergeCell ref="A25:P25"/>
    <mergeCell ref="A27:B27"/>
    <mergeCell ref="A33:B33"/>
    <mergeCell ref="A17:P17"/>
    <mergeCell ref="A18:B18"/>
    <mergeCell ref="A23:B23"/>
    <mergeCell ref="A22:B22"/>
    <mergeCell ref="A5:P5"/>
    <mergeCell ref="A36:B36"/>
    <mergeCell ref="C36:E36"/>
    <mergeCell ref="P75:P77"/>
    <mergeCell ref="A76:B76"/>
    <mergeCell ref="O76:O77"/>
    <mergeCell ref="A77:B77"/>
    <mergeCell ref="A59:B59"/>
    <mergeCell ref="C59:E59"/>
    <mergeCell ref="A60:B60"/>
    <mergeCell ref="A67:B67"/>
    <mergeCell ref="C67:E67"/>
    <mergeCell ref="P67:P69"/>
    <mergeCell ref="A68:B68"/>
    <mergeCell ref="O68:O69"/>
    <mergeCell ref="A69:B69"/>
    <mergeCell ref="C48:E48"/>
    <mergeCell ref="A49:B49"/>
    <mergeCell ref="A56:B56"/>
    <mergeCell ref="A57:B57"/>
    <mergeCell ref="A37:B37"/>
    <mergeCell ref="C43:E43"/>
    <mergeCell ref="P43:P45"/>
    <mergeCell ref="A44:B44"/>
    <mergeCell ref="O44:O45"/>
    <mergeCell ref="A78:B78"/>
    <mergeCell ref="C78:E78"/>
    <mergeCell ref="A79:B80"/>
    <mergeCell ref="A81:B81"/>
    <mergeCell ref="C81:E81"/>
    <mergeCell ref="A82:B82"/>
    <mergeCell ref="A70:B70"/>
    <mergeCell ref="C70:E70"/>
    <mergeCell ref="A71:B71"/>
    <mergeCell ref="A75:B75"/>
    <mergeCell ref="C75:E75"/>
    <mergeCell ref="A87:B87"/>
    <mergeCell ref="A91:B91"/>
    <mergeCell ref="C91:E91"/>
    <mergeCell ref="P91:P93"/>
    <mergeCell ref="A92:B92"/>
    <mergeCell ref="O92:O93"/>
    <mergeCell ref="A93:B93"/>
    <mergeCell ref="O82:O83"/>
    <mergeCell ref="A83:B83"/>
    <mergeCell ref="A84:P84"/>
    <mergeCell ref="A85:P85"/>
    <mergeCell ref="A86:B86"/>
    <mergeCell ref="C86:E86"/>
    <mergeCell ref="A94:B94"/>
    <mergeCell ref="C94:E94"/>
    <mergeCell ref="A95:B95"/>
    <mergeCell ref="A98:B98"/>
    <mergeCell ref="C98:E98"/>
    <mergeCell ref="P98:P100"/>
    <mergeCell ref="A99:B99"/>
    <mergeCell ref="O99:O100"/>
    <mergeCell ref="A100:B100"/>
    <mergeCell ref="A110:B110"/>
    <mergeCell ref="C110:E110"/>
    <mergeCell ref="A111:B111"/>
    <mergeCell ref="A118:B118"/>
    <mergeCell ref="C118:E118"/>
    <mergeCell ref="A119:B119"/>
    <mergeCell ref="P118:P120"/>
    <mergeCell ref="A101:B101"/>
    <mergeCell ref="C101:E101"/>
    <mergeCell ref="A102:B102"/>
    <mergeCell ref="A107:B107"/>
    <mergeCell ref="C107:E107"/>
    <mergeCell ref="P107:P109"/>
    <mergeCell ref="A108:B108"/>
    <mergeCell ref="O108:O109"/>
    <mergeCell ref="A109:B109"/>
    <mergeCell ref="A124:B124"/>
    <mergeCell ref="A130:B130"/>
    <mergeCell ref="C130:E130"/>
    <mergeCell ref="P130:P132"/>
    <mergeCell ref="A131:B131"/>
    <mergeCell ref="O131:O132"/>
    <mergeCell ref="A132:B132"/>
    <mergeCell ref="O119:O120"/>
    <mergeCell ref="A120:B120"/>
    <mergeCell ref="A121:P121"/>
    <mergeCell ref="A122:P122"/>
    <mergeCell ref="A123:B123"/>
    <mergeCell ref="C123:E123"/>
    <mergeCell ref="A133:B133"/>
    <mergeCell ref="C133:E133"/>
    <mergeCell ref="A134:B134"/>
    <mergeCell ref="A140:B140"/>
    <mergeCell ref="C140:E140"/>
    <mergeCell ref="P140:P142"/>
    <mergeCell ref="A141:B141"/>
    <mergeCell ref="O141:O142"/>
    <mergeCell ref="A142:B142"/>
    <mergeCell ref="A148:B148"/>
    <mergeCell ref="A149:B149"/>
    <mergeCell ref="C149:E149"/>
    <mergeCell ref="A150:B150"/>
    <mergeCell ref="A153:B153"/>
    <mergeCell ref="C153:E153"/>
    <mergeCell ref="A143:B143"/>
    <mergeCell ref="C143:E143"/>
    <mergeCell ref="A144:B145"/>
    <mergeCell ref="A146:B146"/>
    <mergeCell ref="C146:E146"/>
    <mergeCell ref="A147:B147"/>
    <mergeCell ref="P146:P148"/>
    <mergeCell ref="P153:P155"/>
    <mergeCell ref="P160:P162"/>
    <mergeCell ref="P169:P171"/>
    <mergeCell ref="A164:B164"/>
    <mergeCell ref="A169:B169"/>
    <mergeCell ref="C169:E169"/>
    <mergeCell ref="A170:B170"/>
    <mergeCell ref="O170:O171"/>
    <mergeCell ref="A171:B171"/>
    <mergeCell ref="A160:B160"/>
    <mergeCell ref="C160:E160"/>
    <mergeCell ref="A161:B161"/>
    <mergeCell ref="O161:O162"/>
    <mergeCell ref="A162:B162"/>
    <mergeCell ref="A163:B163"/>
    <mergeCell ref="C163:E163"/>
    <mergeCell ref="A154:B154"/>
    <mergeCell ref="O154:O155"/>
    <mergeCell ref="A155:B155"/>
    <mergeCell ref="A156:B156"/>
    <mergeCell ref="C156:E156"/>
    <mergeCell ref="A157:B157"/>
    <mergeCell ref="O147:O148"/>
  </mergeCells>
  <conditionalFormatting sqref="Y2">
    <cfRule type="duplicateValues" dxfId="12" priority="4"/>
  </conditionalFormatting>
  <conditionalFormatting sqref="Y3:Y14 Y16:Y22">
    <cfRule type="duplicateValues" dxfId="11" priority="5"/>
  </conditionalFormatting>
  <conditionalFormatting sqref="Y15">
    <cfRule type="duplicateValues" dxfId="10" priority="3"/>
  </conditionalFormatting>
  <conditionalFormatting sqref="Y27">
    <cfRule type="duplicateValues" dxfId="9" priority="2"/>
  </conditionalFormatting>
  <conditionalFormatting sqref="Y34:Y40">
    <cfRule type="duplicateValues" dxfId="8" priority="1"/>
  </conditionalFormatting>
  <dataValidations count="1">
    <dataValidation type="list" allowBlank="1" showInputMessage="1" showErrorMessage="1" sqref="P1" xr:uid="{9DA70DFD-F545-4A46-A0AC-DAB8125DE705}">
      <formula1>$Y$3:$Y$32</formula1>
    </dataValidation>
  </dataValidations>
  <printOptions horizontalCentered="1"/>
  <pageMargins left="0.2" right="0.2" top="1.1499999999999999" bottom="0.5" header="0.3" footer="0.3"/>
  <pageSetup scale="50" orientation="portrait" r:id="rId1"/>
  <headerFooter>
    <oddHeader>&amp;L           &amp;20  &amp;G&amp;C&amp;"+,Bold"&amp;22Delegation Oversight Audit Tool
Member Experience
2022 NCQA Standards&amp;R&amp;"Times New Roman,Regular"&amp;10Attachment 25 - QI UM CM DOA Audit Tool</oddHeader>
    <oddFooter>&amp;LUpdated 4/29/2022&amp;C2022 NCQA Standards&amp;RPage &amp;P of &amp;N</oddFooter>
  </headerFooter>
  <rowBreaks count="2" manualBreakCount="2">
    <brk id="69" max="16383" man="1"/>
    <brk id="120" max="16383" man="1"/>
  </rowBreaks>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2FA4-106E-490B-A7EF-65B508F010E3}">
  <dimension ref="A1:X219"/>
  <sheetViews>
    <sheetView showGridLines="0" showRuler="0" view="pageLayout" topLeftCell="A178" zoomScale="80" zoomScaleNormal="70" zoomScaleSheetLayoutView="62" zoomScalePageLayoutView="80" workbookViewId="0">
      <selection activeCell="P11" sqref="P11"/>
    </sheetView>
  </sheetViews>
  <sheetFormatPr defaultColWidth="9.140625" defaultRowHeight="14.25" x14ac:dyDescent="0.25"/>
  <cols>
    <col min="1" max="1" width="3.42578125" style="2" customWidth="1"/>
    <col min="2" max="2" width="72.42578125" style="2" customWidth="1"/>
    <col min="3" max="3" width="7" style="2" customWidth="1"/>
    <col min="4" max="4" width="9" style="2" customWidth="1"/>
    <col min="5" max="5" width="10.140625" style="2" customWidth="1"/>
    <col min="6" max="14" width="0" style="3" hidden="1" customWidth="1"/>
    <col min="15" max="15" width="46.140625" style="2" customWidth="1"/>
    <col min="16" max="16" width="52.28515625" style="2" customWidth="1"/>
    <col min="17" max="21" width="9.140625" style="3"/>
    <col min="22" max="23" width="9.140625" style="3" customWidth="1"/>
    <col min="24" max="24" width="27.42578125" style="3" hidden="1" customWidth="1"/>
    <col min="25" max="25" width="9.140625" style="3" customWidth="1"/>
    <col min="26" max="16384" width="9.140625" style="3"/>
  </cols>
  <sheetData>
    <row r="1" spans="1:24" ht="18" customHeight="1" x14ac:dyDescent="0.25">
      <c r="A1" s="360"/>
      <c r="B1" s="361"/>
      <c r="O1" s="33" t="s">
        <v>14</v>
      </c>
      <c r="P1" s="8"/>
    </row>
    <row r="2" spans="1:24" ht="18" customHeight="1" x14ac:dyDescent="0.25">
      <c r="A2" s="361"/>
      <c r="B2" s="361"/>
      <c r="O2" s="32" t="s">
        <v>15</v>
      </c>
      <c r="P2" s="7"/>
      <c r="X2" s="13" t="s">
        <v>30</v>
      </c>
    </row>
    <row r="3" spans="1:24" ht="18.75" customHeight="1" thickBot="1" x14ac:dyDescent="0.3">
      <c r="A3" s="361"/>
      <c r="B3" s="361"/>
      <c r="O3" s="31" t="s">
        <v>87</v>
      </c>
      <c r="P3" s="30">
        <f>(O14+O20+O32+O39+O46+O58+O67+O75+O88+O81+O99+O105+O114+O121+O129+O138+O152+O160+O172+O180+O209+O218)/22</f>
        <v>0</v>
      </c>
      <c r="X3" s="11" t="s">
        <v>16</v>
      </c>
    </row>
    <row r="4" spans="1:24" x14ac:dyDescent="0.25">
      <c r="O4" s="3"/>
      <c r="P4" s="29"/>
      <c r="X4" s="11" t="s">
        <v>27</v>
      </c>
    </row>
    <row r="5" spans="1:24" ht="16.5" x14ac:dyDescent="0.25">
      <c r="A5" s="196" t="s">
        <v>272</v>
      </c>
      <c r="B5" s="196"/>
      <c r="C5" s="196"/>
      <c r="D5" s="196"/>
      <c r="E5" s="196"/>
      <c r="F5" s="196"/>
      <c r="G5" s="196"/>
      <c r="H5" s="196"/>
      <c r="I5" s="196"/>
      <c r="J5" s="196"/>
      <c r="K5" s="196"/>
      <c r="L5" s="196"/>
      <c r="M5" s="196"/>
      <c r="N5" s="196"/>
      <c r="O5" s="196"/>
      <c r="P5" s="196"/>
      <c r="X5" s="11" t="s">
        <v>25</v>
      </c>
    </row>
    <row r="6" spans="1:24" ht="21" customHeight="1" x14ac:dyDescent="0.25">
      <c r="A6" s="185" t="s">
        <v>86</v>
      </c>
      <c r="B6" s="185"/>
      <c r="C6" s="185"/>
      <c r="D6" s="185"/>
      <c r="E6" s="185"/>
      <c r="F6" s="185"/>
      <c r="G6" s="185"/>
      <c r="H6" s="185"/>
      <c r="I6" s="185"/>
      <c r="J6" s="185"/>
      <c r="K6" s="185"/>
      <c r="L6" s="185"/>
      <c r="M6" s="185"/>
      <c r="N6" s="185"/>
      <c r="O6" s="185"/>
      <c r="P6" s="185"/>
      <c r="X6" s="11" t="s">
        <v>23</v>
      </c>
    </row>
    <row r="7" spans="1:24" ht="16.5" customHeight="1" x14ac:dyDescent="0.25">
      <c r="A7" s="164" t="s">
        <v>273</v>
      </c>
      <c r="B7" s="165"/>
      <c r="C7" s="166" t="s">
        <v>34</v>
      </c>
      <c r="D7" s="167"/>
      <c r="E7" s="168"/>
      <c r="F7" s="43"/>
      <c r="G7" s="43"/>
      <c r="H7" s="43"/>
      <c r="I7" s="43"/>
      <c r="J7" s="43"/>
      <c r="K7" s="43"/>
      <c r="L7" s="43"/>
      <c r="M7" s="43"/>
      <c r="N7" s="43"/>
      <c r="O7" s="43"/>
      <c r="P7" s="43"/>
      <c r="X7" s="11" t="s">
        <v>17</v>
      </c>
    </row>
    <row r="8" spans="1:24" ht="33" x14ac:dyDescent="0.25">
      <c r="A8" s="189" t="s">
        <v>85</v>
      </c>
      <c r="B8" s="157"/>
      <c r="C8" s="60">
        <v>0</v>
      </c>
      <c r="D8" s="60">
        <v>0.5</v>
      </c>
      <c r="E8" s="60">
        <v>1</v>
      </c>
      <c r="F8" s="61"/>
      <c r="G8" s="61"/>
      <c r="H8" s="61"/>
      <c r="I8" s="61"/>
      <c r="J8" s="61"/>
      <c r="K8" s="61"/>
      <c r="L8" s="61"/>
      <c r="M8" s="61"/>
      <c r="N8" s="61"/>
      <c r="O8" s="60" t="s">
        <v>250</v>
      </c>
      <c r="P8" s="62" t="s">
        <v>9</v>
      </c>
      <c r="X8" s="12" t="s">
        <v>22</v>
      </c>
    </row>
    <row r="9" spans="1:24" ht="16.5" x14ac:dyDescent="0.25">
      <c r="A9" s="1">
        <v>1</v>
      </c>
      <c r="B9" s="28" t="s">
        <v>122</v>
      </c>
      <c r="C9" s="19" t="s">
        <v>13</v>
      </c>
      <c r="D9" s="19"/>
      <c r="E9" s="19"/>
      <c r="F9" s="4"/>
      <c r="G9" s="4"/>
      <c r="H9" s="4"/>
      <c r="I9" s="4"/>
      <c r="J9" s="4"/>
      <c r="K9" s="4"/>
      <c r="L9" s="4"/>
      <c r="M9" s="4"/>
      <c r="N9" s="4"/>
      <c r="O9" s="5"/>
      <c r="P9" s="5"/>
      <c r="X9" s="11" t="s">
        <v>237</v>
      </c>
    </row>
    <row r="10" spans="1:24" ht="36" customHeight="1" x14ac:dyDescent="0.25">
      <c r="A10" s="1">
        <v>2</v>
      </c>
      <c r="B10" s="28" t="s">
        <v>84</v>
      </c>
      <c r="C10" s="19" t="s">
        <v>13</v>
      </c>
      <c r="D10" s="19"/>
      <c r="E10" s="19"/>
      <c r="F10" s="4"/>
      <c r="G10" s="4"/>
      <c r="H10" s="4"/>
      <c r="I10" s="4"/>
      <c r="J10" s="4"/>
      <c r="K10" s="4"/>
      <c r="L10" s="4"/>
      <c r="M10" s="4"/>
      <c r="N10" s="4"/>
      <c r="O10" s="5"/>
      <c r="P10" s="5"/>
      <c r="X10" s="11" t="s">
        <v>18</v>
      </c>
    </row>
    <row r="11" spans="1:24" ht="36" customHeight="1" x14ac:dyDescent="0.25">
      <c r="A11" s="1">
        <v>3</v>
      </c>
      <c r="B11" s="28" t="s">
        <v>83</v>
      </c>
      <c r="C11" s="19" t="s">
        <v>13</v>
      </c>
      <c r="D11" s="19"/>
      <c r="E11" s="19"/>
      <c r="F11" s="4"/>
      <c r="G11" s="4"/>
      <c r="H11" s="4"/>
      <c r="I11" s="4"/>
      <c r="J11" s="4"/>
      <c r="K11" s="4"/>
      <c r="L11" s="4"/>
      <c r="M11" s="4"/>
      <c r="N11" s="4"/>
      <c r="O11" s="5"/>
      <c r="P11" s="5"/>
      <c r="X11" s="11" t="s">
        <v>238</v>
      </c>
    </row>
    <row r="12" spans="1:24" ht="36" customHeight="1" x14ac:dyDescent="0.25">
      <c r="A12" s="1">
        <v>4</v>
      </c>
      <c r="B12" s="28" t="s">
        <v>82</v>
      </c>
      <c r="C12" s="19" t="s">
        <v>13</v>
      </c>
      <c r="D12" s="19"/>
      <c r="E12" s="19"/>
      <c r="F12" s="4"/>
      <c r="G12" s="4"/>
      <c r="H12" s="4"/>
      <c r="I12" s="4"/>
      <c r="J12" s="4"/>
      <c r="K12" s="4"/>
      <c r="L12" s="4"/>
      <c r="M12" s="4"/>
      <c r="N12" s="4"/>
      <c r="O12" s="5"/>
      <c r="P12" s="5"/>
      <c r="X12" s="11" t="s">
        <v>239</v>
      </c>
    </row>
    <row r="13" spans="1:24" ht="16.5" x14ac:dyDescent="0.25">
      <c r="A13" s="171" t="s">
        <v>274</v>
      </c>
      <c r="B13" s="172"/>
      <c r="C13" s="173">
        <v>4</v>
      </c>
      <c r="D13" s="173"/>
      <c r="E13" s="173"/>
      <c r="F13" s="14"/>
      <c r="G13" s="14"/>
      <c r="H13" s="14"/>
      <c r="I13" s="14"/>
      <c r="J13" s="14"/>
      <c r="K13" s="14"/>
      <c r="L13" s="14"/>
      <c r="M13" s="14"/>
      <c r="N13" s="14"/>
      <c r="O13" s="17" t="s">
        <v>11</v>
      </c>
      <c r="P13" s="174"/>
      <c r="X13" s="11" t="s">
        <v>26</v>
      </c>
    </row>
    <row r="14" spans="1:24" ht="16.5" x14ac:dyDescent="0.25">
      <c r="A14" s="171" t="s">
        <v>10</v>
      </c>
      <c r="B14" s="172"/>
      <c r="C14" s="16">
        <v>0</v>
      </c>
      <c r="D14" s="16">
        <f>COUNTA(D9:D12)*0.5</f>
        <v>0</v>
      </c>
      <c r="E14" s="16">
        <f>COUNTA(E9:E12)</f>
        <v>0</v>
      </c>
      <c r="F14" s="14"/>
      <c r="G14" s="14"/>
      <c r="H14" s="14"/>
      <c r="I14" s="14"/>
      <c r="J14" s="14"/>
      <c r="K14" s="14"/>
      <c r="L14" s="14"/>
      <c r="M14" s="14"/>
      <c r="N14" s="14"/>
      <c r="O14" s="176">
        <f>(D14+E14)/(C13)</f>
        <v>0</v>
      </c>
      <c r="P14" s="175"/>
      <c r="X14" s="11" t="s">
        <v>19</v>
      </c>
    </row>
    <row r="15" spans="1:24" ht="16.5" x14ac:dyDescent="0.25">
      <c r="A15" s="171" t="s">
        <v>24</v>
      </c>
      <c r="B15" s="172"/>
      <c r="C15" s="6">
        <v>0</v>
      </c>
      <c r="D15" s="71">
        <f>(D14/$C$13)</f>
        <v>0</v>
      </c>
      <c r="E15" s="71">
        <f>E14/$C$13</f>
        <v>0</v>
      </c>
      <c r="F15" s="14"/>
      <c r="G15" s="14"/>
      <c r="H15" s="14"/>
      <c r="I15" s="14"/>
      <c r="J15" s="14"/>
      <c r="K15" s="14"/>
      <c r="L15" s="14"/>
      <c r="M15" s="14"/>
      <c r="N15" s="14"/>
      <c r="O15" s="176"/>
      <c r="P15" s="175"/>
      <c r="X15" s="11" t="s">
        <v>20</v>
      </c>
    </row>
    <row r="16" spans="1:24" ht="16.5" customHeight="1" x14ac:dyDescent="0.25">
      <c r="A16" s="169" t="s">
        <v>275</v>
      </c>
      <c r="B16" s="170"/>
      <c r="C16" s="166" t="s">
        <v>34</v>
      </c>
      <c r="D16" s="167"/>
      <c r="E16" s="168"/>
      <c r="F16" s="43"/>
      <c r="G16" s="43"/>
      <c r="H16" s="43"/>
      <c r="I16" s="43"/>
      <c r="J16" s="43"/>
      <c r="K16" s="43"/>
      <c r="L16" s="43"/>
      <c r="M16" s="43"/>
      <c r="N16" s="43"/>
      <c r="O16" s="43"/>
      <c r="P16" s="43"/>
      <c r="X16" s="11" t="s">
        <v>21</v>
      </c>
    </row>
    <row r="17" spans="1:24" ht="33" customHeight="1" x14ac:dyDescent="0.25">
      <c r="A17" s="234" t="s">
        <v>81</v>
      </c>
      <c r="B17" s="257"/>
      <c r="C17" s="60">
        <v>0</v>
      </c>
      <c r="D17" s="60">
        <v>0.5</v>
      </c>
      <c r="E17" s="60">
        <v>1</v>
      </c>
      <c r="F17" s="61"/>
      <c r="G17" s="61"/>
      <c r="H17" s="61"/>
      <c r="I17" s="61"/>
      <c r="J17" s="61"/>
      <c r="K17" s="61"/>
      <c r="L17" s="61"/>
      <c r="M17" s="61"/>
      <c r="N17" s="61"/>
      <c r="O17" s="60" t="s">
        <v>250</v>
      </c>
      <c r="P17" s="62" t="s">
        <v>9</v>
      </c>
      <c r="X17" s="11" t="s">
        <v>29</v>
      </c>
    </row>
    <row r="18" spans="1:24" ht="16.5" x14ac:dyDescent="0.25">
      <c r="A18" s="258"/>
      <c r="B18" s="259"/>
      <c r="C18" s="24" t="s">
        <v>13</v>
      </c>
      <c r="D18" s="24"/>
      <c r="E18" s="24"/>
      <c r="F18" s="4"/>
      <c r="G18" s="4"/>
      <c r="H18" s="4"/>
      <c r="I18" s="4"/>
      <c r="J18" s="4"/>
      <c r="K18" s="4"/>
      <c r="L18" s="4"/>
      <c r="M18" s="4"/>
      <c r="N18" s="4"/>
      <c r="O18" s="5"/>
      <c r="P18" s="5"/>
      <c r="X18" s="11" t="s">
        <v>240</v>
      </c>
    </row>
    <row r="19" spans="1:24" ht="16.5" x14ac:dyDescent="0.25">
      <c r="A19" s="171" t="s">
        <v>276</v>
      </c>
      <c r="B19" s="172"/>
      <c r="C19" s="173">
        <v>1</v>
      </c>
      <c r="D19" s="173"/>
      <c r="E19" s="173"/>
      <c r="F19" s="14"/>
      <c r="G19" s="14"/>
      <c r="H19" s="14"/>
      <c r="I19" s="14"/>
      <c r="J19" s="14"/>
      <c r="K19" s="14"/>
      <c r="L19" s="14"/>
      <c r="M19" s="14"/>
      <c r="N19" s="14"/>
      <c r="O19" s="17" t="s">
        <v>11</v>
      </c>
      <c r="P19" s="174"/>
      <c r="X19" s="11"/>
    </row>
    <row r="20" spans="1:24" ht="16.5" x14ac:dyDescent="0.25">
      <c r="A20" s="171" t="s">
        <v>10</v>
      </c>
      <c r="B20" s="172"/>
      <c r="C20" s="16">
        <v>0</v>
      </c>
      <c r="D20" s="16">
        <f>COUNTA(D18)*0.5</f>
        <v>0</v>
      </c>
      <c r="E20" s="16">
        <f>COUNTA(E18)</f>
        <v>0</v>
      </c>
      <c r="F20" s="14"/>
      <c r="G20" s="14"/>
      <c r="H20" s="14"/>
      <c r="I20" s="14"/>
      <c r="J20" s="14"/>
      <c r="K20" s="14"/>
      <c r="L20" s="14"/>
      <c r="M20" s="14"/>
      <c r="N20" s="14"/>
      <c r="O20" s="176">
        <f>(D20+E20)/(C19)</f>
        <v>0</v>
      </c>
      <c r="P20" s="175"/>
      <c r="X20" s="11"/>
    </row>
    <row r="21" spans="1:24" ht="16.5" x14ac:dyDescent="0.25">
      <c r="A21" s="171" t="s">
        <v>24</v>
      </c>
      <c r="B21" s="172"/>
      <c r="C21" s="6">
        <v>0</v>
      </c>
      <c r="D21" s="71">
        <f>(D20/$C$19)</f>
        <v>0</v>
      </c>
      <c r="E21" s="71">
        <f>E20/$C$19</f>
        <v>0</v>
      </c>
      <c r="F21" s="14"/>
      <c r="G21" s="14"/>
      <c r="H21" s="14"/>
      <c r="I21" s="14"/>
      <c r="J21" s="14"/>
      <c r="K21" s="14"/>
      <c r="L21" s="14"/>
      <c r="M21" s="14"/>
      <c r="N21" s="14"/>
      <c r="O21" s="176"/>
      <c r="P21" s="175"/>
      <c r="X21" s="11"/>
    </row>
    <row r="22" spans="1:24" ht="16.5" x14ac:dyDescent="0.25">
      <c r="A22" s="196" t="s">
        <v>80</v>
      </c>
      <c r="B22" s="196"/>
      <c r="C22" s="196"/>
      <c r="D22" s="196"/>
      <c r="E22" s="196"/>
      <c r="F22" s="196"/>
      <c r="G22" s="196"/>
      <c r="H22" s="196"/>
      <c r="I22" s="196"/>
      <c r="J22" s="196"/>
      <c r="K22" s="196"/>
      <c r="L22" s="196"/>
      <c r="M22" s="196"/>
      <c r="N22" s="196"/>
      <c r="O22" s="196"/>
      <c r="P22" s="196"/>
      <c r="X22" s="11"/>
    </row>
    <row r="23" spans="1:24" ht="16.5" x14ac:dyDescent="0.25">
      <c r="A23" s="185" t="s">
        <v>79</v>
      </c>
      <c r="B23" s="185"/>
      <c r="C23" s="185"/>
      <c r="D23" s="185"/>
      <c r="E23" s="185"/>
      <c r="F23" s="185"/>
      <c r="G23" s="185"/>
      <c r="H23" s="185"/>
      <c r="I23" s="185"/>
      <c r="J23" s="185"/>
      <c r="K23" s="185"/>
      <c r="L23" s="185"/>
      <c r="M23" s="185"/>
      <c r="N23" s="185"/>
      <c r="O23" s="185"/>
      <c r="P23" s="185"/>
    </row>
    <row r="24" spans="1:24" ht="16.5" customHeight="1" x14ac:dyDescent="0.25">
      <c r="A24" s="169" t="s">
        <v>277</v>
      </c>
      <c r="B24" s="170"/>
      <c r="C24" s="166" t="s">
        <v>34</v>
      </c>
      <c r="D24" s="167"/>
      <c r="E24" s="168"/>
      <c r="F24" s="43"/>
      <c r="G24" s="43"/>
      <c r="H24" s="43"/>
      <c r="I24" s="43"/>
      <c r="J24" s="43"/>
      <c r="K24" s="43"/>
      <c r="L24" s="43"/>
      <c r="M24" s="43"/>
      <c r="N24" s="43"/>
      <c r="O24" s="43"/>
      <c r="P24" s="43"/>
      <c r="X24" s="10"/>
    </row>
    <row r="25" spans="1:24" ht="74.25" customHeight="1" x14ac:dyDescent="0.25">
      <c r="A25" s="189" t="s">
        <v>78</v>
      </c>
      <c r="B25" s="157"/>
      <c r="C25" s="60">
        <v>0</v>
      </c>
      <c r="D25" s="60">
        <v>0.5</v>
      </c>
      <c r="E25" s="60">
        <v>1</v>
      </c>
      <c r="F25" s="61"/>
      <c r="G25" s="61"/>
      <c r="H25" s="61"/>
      <c r="I25" s="61"/>
      <c r="J25" s="61"/>
      <c r="K25" s="61"/>
      <c r="L25" s="61"/>
      <c r="M25" s="61"/>
      <c r="N25" s="61"/>
      <c r="O25" s="60" t="s">
        <v>250</v>
      </c>
      <c r="P25" s="62" t="s">
        <v>9</v>
      </c>
    </row>
    <row r="26" spans="1:24" ht="36.75" customHeight="1" x14ac:dyDescent="0.25">
      <c r="A26" s="1">
        <v>1</v>
      </c>
      <c r="B26" s="28" t="s">
        <v>77</v>
      </c>
      <c r="C26" s="24" t="s">
        <v>13</v>
      </c>
      <c r="D26" s="24"/>
      <c r="E26" s="24"/>
      <c r="F26" s="4"/>
      <c r="G26" s="4"/>
      <c r="H26" s="4"/>
      <c r="I26" s="4"/>
      <c r="J26" s="4"/>
      <c r="K26" s="4"/>
      <c r="L26" s="4"/>
      <c r="M26" s="4"/>
      <c r="N26" s="4"/>
      <c r="O26" s="5"/>
      <c r="P26" s="5"/>
    </row>
    <row r="27" spans="1:24" ht="36.75" customHeight="1" x14ac:dyDescent="0.25">
      <c r="A27" s="1">
        <v>2</v>
      </c>
      <c r="B27" s="28" t="s">
        <v>76</v>
      </c>
      <c r="C27" s="24" t="s">
        <v>13</v>
      </c>
      <c r="D27" s="24"/>
      <c r="E27" s="24"/>
      <c r="F27" s="4"/>
      <c r="G27" s="4"/>
      <c r="H27" s="4"/>
      <c r="I27" s="4"/>
      <c r="J27" s="4"/>
      <c r="K27" s="4"/>
      <c r="L27" s="4"/>
      <c r="M27" s="4"/>
      <c r="N27" s="4"/>
      <c r="O27" s="5"/>
      <c r="P27" s="5"/>
      <c r="X27" s="10"/>
    </row>
    <row r="28" spans="1:24" ht="36.75" customHeight="1" x14ac:dyDescent="0.25">
      <c r="A28" s="1">
        <v>3</v>
      </c>
      <c r="B28" s="28" t="s">
        <v>75</v>
      </c>
      <c r="C28" s="24" t="s">
        <v>13</v>
      </c>
      <c r="D28" s="24"/>
      <c r="E28" s="24"/>
      <c r="F28" s="4"/>
      <c r="G28" s="4"/>
      <c r="H28" s="4"/>
      <c r="I28" s="4"/>
      <c r="J28" s="4"/>
      <c r="K28" s="4"/>
      <c r="L28" s="4"/>
      <c r="M28" s="4"/>
      <c r="N28" s="4"/>
      <c r="O28" s="5"/>
      <c r="P28" s="5"/>
    </row>
    <row r="29" spans="1:24" ht="36.75" customHeight="1" x14ac:dyDescent="0.25">
      <c r="A29" s="1">
        <v>4</v>
      </c>
      <c r="B29" s="28" t="s">
        <v>74</v>
      </c>
      <c r="C29" s="24" t="s">
        <v>13</v>
      </c>
      <c r="D29" s="24"/>
      <c r="E29" s="24"/>
      <c r="F29" s="4"/>
      <c r="G29" s="4"/>
      <c r="H29" s="4"/>
      <c r="I29" s="4"/>
      <c r="J29" s="4"/>
      <c r="K29" s="4"/>
      <c r="L29" s="4"/>
      <c r="M29" s="4"/>
      <c r="N29" s="4"/>
      <c r="O29" s="5"/>
      <c r="P29" s="5"/>
    </row>
    <row r="30" spans="1:24" ht="36.75" customHeight="1" x14ac:dyDescent="0.25">
      <c r="A30" s="1">
        <v>5</v>
      </c>
      <c r="B30" s="28" t="s">
        <v>73</v>
      </c>
      <c r="C30" s="24" t="s">
        <v>13</v>
      </c>
      <c r="D30" s="24"/>
      <c r="E30" s="24"/>
      <c r="F30" s="4"/>
      <c r="G30" s="4"/>
      <c r="H30" s="4"/>
      <c r="I30" s="4"/>
      <c r="J30" s="4"/>
      <c r="K30" s="4"/>
      <c r="L30" s="4"/>
      <c r="M30" s="4"/>
      <c r="N30" s="4"/>
      <c r="O30" s="5"/>
      <c r="P30" s="5"/>
    </row>
    <row r="31" spans="1:24" ht="16.5" x14ac:dyDescent="0.25">
      <c r="A31" s="171" t="s">
        <v>278</v>
      </c>
      <c r="B31" s="172"/>
      <c r="C31" s="173">
        <v>5</v>
      </c>
      <c r="D31" s="173"/>
      <c r="E31" s="173"/>
      <c r="F31" s="14"/>
      <c r="G31" s="14"/>
      <c r="H31" s="14"/>
      <c r="I31" s="14"/>
      <c r="J31" s="14"/>
      <c r="K31" s="14"/>
      <c r="L31" s="14"/>
      <c r="M31" s="14"/>
      <c r="N31" s="14"/>
      <c r="O31" s="17" t="s">
        <v>11</v>
      </c>
      <c r="P31" s="174"/>
    </row>
    <row r="32" spans="1:24" ht="16.5" x14ac:dyDescent="0.25">
      <c r="A32" s="171" t="s">
        <v>10</v>
      </c>
      <c r="B32" s="172"/>
      <c r="C32" s="16">
        <v>0</v>
      </c>
      <c r="D32" s="16">
        <f>COUNTA(D26:D30)*0.5</f>
        <v>0</v>
      </c>
      <c r="E32" s="16">
        <f>COUNTA(E26:N30)</f>
        <v>0</v>
      </c>
      <c r="F32" s="14"/>
      <c r="G32" s="14"/>
      <c r="H32" s="14"/>
      <c r="I32" s="14"/>
      <c r="J32" s="14"/>
      <c r="K32" s="14"/>
      <c r="L32" s="14"/>
      <c r="M32" s="14"/>
      <c r="N32" s="14"/>
      <c r="O32" s="176">
        <f>(D32+E32)/(C31)</f>
        <v>0</v>
      </c>
      <c r="P32" s="175"/>
    </row>
    <row r="33" spans="1:24" ht="16.5" x14ac:dyDescent="0.25">
      <c r="A33" s="171" t="s">
        <v>24</v>
      </c>
      <c r="B33" s="172"/>
      <c r="C33" s="6">
        <v>0</v>
      </c>
      <c r="D33" s="71">
        <f>(D32/$C$31)</f>
        <v>0</v>
      </c>
      <c r="E33" s="71">
        <f>E32/$C$31</f>
        <v>0</v>
      </c>
      <c r="F33" s="14"/>
      <c r="G33" s="14"/>
      <c r="H33" s="14"/>
      <c r="I33" s="14"/>
      <c r="J33" s="14"/>
      <c r="K33" s="14"/>
      <c r="L33" s="14"/>
      <c r="M33" s="14"/>
      <c r="N33" s="14"/>
      <c r="O33" s="176"/>
      <c r="P33" s="175"/>
    </row>
    <row r="34" spans="1:24" s="27" customFormat="1" ht="16.5" customHeight="1" x14ac:dyDescent="0.25">
      <c r="A34" s="169" t="s">
        <v>279</v>
      </c>
      <c r="B34" s="170"/>
      <c r="C34" s="166" t="s">
        <v>34</v>
      </c>
      <c r="D34" s="167"/>
      <c r="E34" s="168"/>
      <c r="F34" s="43"/>
      <c r="G34" s="43"/>
      <c r="H34" s="43"/>
      <c r="I34" s="43"/>
      <c r="J34" s="43"/>
      <c r="K34" s="43"/>
      <c r="L34" s="43"/>
      <c r="M34" s="43"/>
      <c r="N34" s="43"/>
      <c r="O34" s="43"/>
      <c r="P34" s="43"/>
      <c r="X34" s="11" t="s">
        <v>20</v>
      </c>
    </row>
    <row r="35" spans="1:24" s="27" customFormat="1" ht="33" x14ac:dyDescent="0.25">
      <c r="A35" s="189" t="s">
        <v>55</v>
      </c>
      <c r="B35" s="157"/>
      <c r="C35" s="60">
        <v>0</v>
      </c>
      <c r="D35" s="60">
        <v>0.5</v>
      </c>
      <c r="E35" s="60">
        <v>1</v>
      </c>
      <c r="F35" s="61"/>
      <c r="G35" s="61"/>
      <c r="H35" s="61"/>
      <c r="I35" s="61"/>
      <c r="J35" s="61"/>
      <c r="K35" s="61"/>
      <c r="L35" s="61"/>
      <c r="M35" s="61"/>
      <c r="N35" s="61"/>
      <c r="O35" s="60" t="s">
        <v>250</v>
      </c>
      <c r="P35" s="62" t="s">
        <v>9</v>
      </c>
      <c r="X35" s="11" t="s">
        <v>21</v>
      </c>
    </row>
    <row r="36" spans="1:24" s="27" customFormat="1" ht="16.5" x14ac:dyDescent="0.25">
      <c r="A36" s="1">
        <v>1</v>
      </c>
      <c r="B36" s="28" t="s">
        <v>123</v>
      </c>
      <c r="C36" s="24" t="s">
        <v>13</v>
      </c>
      <c r="D36" s="24"/>
      <c r="E36" s="24"/>
      <c r="F36" s="4"/>
      <c r="G36" s="4"/>
      <c r="H36" s="4"/>
      <c r="I36" s="4"/>
      <c r="J36" s="4"/>
      <c r="K36" s="4"/>
      <c r="L36" s="4"/>
      <c r="M36" s="4"/>
      <c r="N36" s="4"/>
      <c r="O36" s="5"/>
      <c r="P36" s="5"/>
      <c r="X36" s="11" t="s">
        <v>29</v>
      </c>
    </row>
    <row r="37" spans="1:24" s="27" customFormat="1" ht="16.5" x14ac:dyDescent="0.25">
      <c r="A37" s="1">
        <v>2</v>
      </c>
      <c r="B37" s="28" t="s">
        <v>124</v>
      </c>
      <c r="C37" s="24" t="s">
        <v>13</v>
      </c>
      <c r="D37" s="24"/>
      <c r="E37" s="24"/>
      <c r="F37" s="4"/>
      <c r="G37" s="4"/>
      <c r="H37" s="4"/>
      <c r="I37" s="4"/>
      <c r="J37" s="4"/>
      <c r="K37" s="4"/>
      <c r="L37" s="4"/>
      <c r="M37" s="4"/>
      <c r="N37" s="4"/>
      <c r="O37" s="5"/>
      <c r="P37" s="5"/>
      <c r="X37" s="11" t="s">
        <v>28</v>
      </c>
    </row>
    <row r="38" spans="1:24" s="27" customFormat="1" ht="16.5" x14ac:dyDescent="0.25">
      <c r="A38" s="171" t="s">
        <v>280</v>
      </c>
      <c r="B38" s="172"/>
      <c r="C38" s="173">
        <v>2</v>
      </c>
      <c r="D38" s="173"/>
      <c r="E38" s="173"/>
      <c r="F38" s="14"/>
      <c r="G38" s="14"/>
      <c r="H38" s="14"/>
      <c r="I38" s="14"/>
      <c r="J38" s="14"/>
      <c r="K38" s="14"/>
      <c r="L38" s="14"/>
      <c r="M38" s="14"/>
      <c r="N38" s="14"/>
      <c r="O38" s="17" t="s">
        <v>11</v>
      </c>
      <c r="P38" s="174"/>
      <c r="X38" s="11"/>
    </row>
    <row r="39" spans="1:24" s="27" customFormat="1" ht="16.5" x14ac:dyDescent="0.25">
      <c r="A39" s="171" t="s">
        <v>10</v>
      </c>
      <c r="B39" s="172"/>
      <c r="C39" s="16">
        <v>0</v>
      </c>
      <c r="D39" s="16">
        <f>COUNTA(D36:D37)*0.5</f>
        <v>0</v>
      </c>
      <c r="E39" s="16">
        <f>COUNTA(E36:E37)</f>
        <v>0</v>
      </c>
      <c r="F39" s="14"/>
      <c r="G39" s="14"/>
      <c r="H39" s="14"/>
      <c r="I39" s="14"/>
      <c r="J39" s="14"/>
      <c r="K39" s="14"/>
      <c r="L39" s="14"/>
      <c r="M39" s="14"/>
      <c r="N39" s="14"/>
      <c r="O39" s="176">
        <f>(D39+E39)/(C38)</f>
        <v>0</v>
      </c>
      <c r="P39" s="175"/>
      <c r="X39" s="11"/>
    </row>
    <row r="40" spans="1:24" s="27" customFormat="1" ht="16.5" x14ac:dyDescent="0.25">
      <c r="A40" s="171" t="s">
        <v>24</v>
      </c>
      <c r="B40" s="172"/>
      <c r="C40" s="6">
        <v>0</v>
      </c>
      <c r="D40" s="71">
        <f>(D39/$C$38)</f>
        <v>0</v>
      </c>
      <c r="E40" s="71">
        <f>E39/$C$38</f>
        <v>0</v>
      </c>
      <c r="F40" s="14"/>
      <c r="G40" s="14"/>
      <c r="H40" s="14"/>
      <c r="I40" s="14"/>
      <c r="J40" s="14"/>
      <c r="K40" s="14"/>
      <c r="L40" s="14"/>
      <c r="M40" s="14"/>
      <c r="N40" s="14"/>
      <c r="O40" s="176"/>
      <c r="P40" s="175"/>
      <c r="X40" s="11"/>
    </row>
    <row r="41" spans="1:24" s="27" customFormat="1" ht="16.5" customHeight="1" x14ac:dyDescent="0.25">
      <c r="A41" s="169" t="s">
        <v>282</v>
      </c>
      <c r="B41" s="170"/>
      <c r="C41" s="166" t="s">
        <v>34</v>
      </c>
      <c r="D41" s="167"/>
      <c r="E41" s="168"/>
      <c r="F41" s="43"/>
      <c r="G41" s="43"/>
      <c r="H41" s="43"/>
      <c r="I41" s="43"/>
      <c r="J41" s="43"/>
      <c r="K41" s="43"/>
      <c r="L41" s="43"/>
      <c r="M41" s="43"/>
      <c r="N41" s="43"/>
      <c r="O41" s="43"/>
      <c r="P41" s="43"/>
      <c r="X41" s="3"/>
    </row>
    <row r="42" spans="1:24" s="27" customFormat="1" ht="33" x14ac:dyDescent="0.25">
      <c r="A42" s="189" t="s">
        <v>72</v>
      </c>
      <c r="B42" s="157"/>
      <c r="C42" s="60">
        <v>0</v>
      </c>
      <c r="D42" s="60">
        <v>0.5</v>
      </c>
      <c r="E42" s="60">
        <v>1</v>
      </c>
      <c r="F42" s="61"/>
      <c r="G42" s="61"/>
      <c r="H42" s="61"/>
      <c r="I42" s="61"/>
      <c r="J42" s="61"/>
      <c r="K42" s="61"/>
      <c r="L42" s="61"/>
      <c r="M42" s="61"/>
      <c r="N42" s="61"/>
      <c r="O42" s="60" t="s">
        <v>250</v>
      </c>
      <c r="P42" s="62" t="s">
        <v>9</v>
      </c>
      <c r="X42" s="10"/>
    </row>
    <row r="43" spans="1:24" s="27" customFormat="1" ht="49.5" x14ac:dyDescent="0.25">
      <c r="A43" s="1">
        <v>1</v>
      </c>
      <c r="B43" s="28" t="s">
        <v>71</v>
      </c>
      <c r="C43" s="24" t="s">
        <v>13</v>
      </c>
      <c r="D43" s="24"/>
      <c r="E43" s="24"/>
      <c r="F43" s="4"/>
      <c r="G43" s="4"/>
      <c r="H43" s="4"/>
      <c r="I43" s="4"/>
      <c r="J43" s="4"/>
      <c r="K43" s="4"/>
      <c r="L43" s="4"/>
      <c r="M43" s="4"/>
      <c r="N43" s="4"/>
      <c r="O43" s="5"/>
      <c r="P43" s="5"/>
      <c r="X43" s="3"/>
    </row>
    <row r="44" spans="1:24" s="27" customFormat="1" ht="16.5" x14ac:dyDescent="0.25">
      <c r="A44" s="1">
        <v>2</v>
      </c>
      <c r="B44" s="28" t="s">
        <v>125</v>
      </c>
      <c r="C44" s="24" t="s">
        <v>13</v>
      </c>
      <c r="D44" s="24"/>
      <c r="E44" s="24"/>
      <c r="F44" s="4"/>
      <c r="G44" s="4"/>
      <c r="H44" s="4"/>
      <c r="I44" s="4"/>
      <c r="J44" s="4"/>
      <c r="K44" s="4"/>
      <c r="L44" s="4"/>
      <c r="M44" s="4"/>
      <c r="N44" s="4"/>
      <c r="O44" s="5"/>
      <c r="P44" s="5"/>
      <c r="X44" s="3"/>
    </row>
    <row r="45" spans="1:24" s="27" customFormat="1" ht="16.5" x14ac:dyDescent="0.25">
      <c r="A45" s="171" t="s">
        <v>283</v>
      </c>
      <c r="B45" s="172"/>
      <c r="C45" s="173">
        <v>2</v>
      </c>
      <c r="D45" s="173"/>
      <c r="E45" s="173"/>
      <c r="F45" s="14"/>
      <c r="G45" s="14"/>
      <c r="H45" s="14"/>
      <c r="I45" s="14"/>
      <c r="J45" s="14"/>
      <c r="K45" s="14"/>
      <c r="L45" s="14"/>
      <c r="M45" s="14"/>
      <c r="N45" s="14"/>
      <c r="O45" s="17" t="s">
        <v>11</v>
      </c>
      <c r="P45" s="174"/>
      <c r="X45" s="3"/>
    </row>
    <row r="46" spans="1:24" s="27" customFormat="1" ht="16.5" x14ac:dyDescent="0.25">
      <c r="A46" s="171" t="s">
        <v>10</v>
      </c>
      <c r="B46" s="172"/>
      <c r="C46" s="16">
        <v>0</v>
      </c>
      <c r="D46" s="16">
        <f>COUNTA(D43:D44)*0.5</f>
        <v>0</v>
      </c>
      <c r="E46" s="16">
        <f>COUNTA(E43:E44)</f>
        <v>0</v>
      </c>
      <c r="F46" s="14"/>
      <c r="G46" s="14"/>
      <c r="H46" s="14"/>
      <c r="I46" s="14"/>
      <c r="J46" s="14"/>
      <c r="K46" s="14"/>
      <c r="L46" s="14"/>
      <c r="M46" s="14"/>
      <c r="N46" s="14"/>
      <c r="O46" s="176">
        <f>(D46+E46)/(C45)</f>
        <v>0</v>
      </c>
      <c r="P46" s="175"/>
      <c r="X46" s="3"/>
    </row>
    <row r="47" spans="1:24" s="27" customFormat="1" ht="16.5" x14ac:dyDescent="0.25">
      <c r="A47" s="171" t="s">
        <v>24</v>
      </c>
      <c r="B47" s="172"/>
      <c r="C47" s="6">
        <v>0</v>
      </c>
      <c r="D47" s="71">
        <f>(D46/$C$45)</f>
        <v>0</v>
      </c>
      <c r="E47" s="71">
        <f>E46/$C$45</f>
        <v>0</v>
      </c>
      <c r="F47" s="14"/>
      <c r="G47" s="14"/>
      <c r="H47" s="14"/>
      <c r="I47" s="14"/>
      <c r="J47" s="14"/>
      <c r="K47" s="14"/>
      <c r="L47" s="14"/>
      <c r="M47" s="14"/>
      <c r="N47" s="14"/>
      <c r="O47" s="176"/>
      <c r="P47" s="175"/>
      <c r="X47" s="3"/>
    </row>
    <row r="48" spans="1:24" ht="17.25" customHeight="1" x14ac:dyDescent="0.25">
      <c r="A48" s="230" t="s">
        <v>285</v>
      </c>
      <c r="B48" s="230"/>
      <c r="C48" s="230"/>
      <c r="D48" s="230"/>
      <c r="E48" s="230"/>
      <c r="F48" s="230"/>
      <c r="G48" s="230"/>
      <c r="H48" s="230"/>
      <c r="I48" s="230"/>
      <c r="J48" s="230"/>
      <c r="K48" s="230"/>
      <c r="L48" s="230"/>
      <c r="M48" s="230"/>
      <c r="N48" s="230"/>
      <c r="O48" s="230"/>
      <c r="P48" s="230"/>
    </row>
    <row r="49" spans="1:16" ht="16.5" x14ac:dyDescent="0.25">
      <c r="A49" s="185" t="s">
        <v>70</v>
      </c>
      <c r="B49" s="185"/>
      <c r="C49" s="185"/>
      <c r="D49" s="185"/>
      <c r="E49" s="185"/>
      <c r="F49" s="185"/>
      <c r="G49" s="185"/>
      <c r="H49" s="185"/>
      <c r="I49" s="185"/>
      <c r="J49" s="185"/>
      <c r="K49" s="185"/>
      <c r="L49" s="185"/>
      <c r="M49" s="185"/>
      <c r="N49" s="185"/>
      <c r="O49" s="185"/>
      <c r="P49" s="185"/>
    </row>
    <row r="50" spans="1:16" ht="16.5" customHeight="1" x14ac:dyDescent="0.25">
      <c r="A50" s="186" t="s">
        <v>284</v>
      </c>
      <c r="B50" s="170"/>
      <c r="C50" s="166" t="s">
        <v>34</v>
      </c>
      <c r="D50" s="167"/>
      <c r="E50" s="168"/>
      <c r="F50" s="43"/>
      <c r="G50" s="43"/>
      <c r="H50" s="43"/>
      <c r="I50" s="43"/>
      <c r="J50" s="43"/>
      <c r="K50" s="43"/>
      <c r="L50" s="43"/>
      <c r="M50" s="43"/>
      <c r="N50" s="43"/>
      <c r="O50" s="43"/>
      <c r="P50" s="43"/>
    </row>
    <row r="51" spans="1:16" ht="33" x14ac:dyDescent="0.25">
      <c r="A51" s="231" t="s">
        <v>69</v>
      </c>
      <c r="B51" s="157"/>
      <c r="C51" s="60">
        <v>0</v>
      </c>
      <c r="D51" s="60">
        <v>0.5</v>
      </c>
      <c r="E51" s="60">
        <v>1</v>
      </c>
      <c r="F51" s="61"/>
      <c r="G51" s="61"/>
      <c r="H51" s="61"/>
      <c r="I51" s="61"/>
      <c r="J51" s="61"/>
      <c r="K51" s="61"/>
      <c r="L51" s="61"/>
      <c r="M51" s="61"/>
      <c r="N51" s="61"/>
      <c r="O51" s="60" t="s">
        <v>250</v>
      </c>
      <c r="P51" s="62" t="s">
        <v>9</v>
      </c>
    </row>
    <row r="52" spans="1:16" ht="53.25" customHeight="1" x14ac:dyDescent="0.25">
      <c r="A52" s="1">
        <v>1</v>
      </c>
      <c r="B52" s="20" t="s">
        <v>68</v>
      </c>
      <c r="C52" s="19" t="s">
        <v>13</v>
      </c>
      <c r="D52" s="19"/>
      <c r="E52" s="19"/>
      <c r="F52" s="4"/>
      <c r="G52" s="4"/>
      <c r="H52" s="4"/>
      <c r="I52" s="4"/>
      <c r="J52" s="4"/>
      <c r="K52" s="4"/>
      <c r="L52" s="4"/>
      <c r="M52" s="4"/>
      <c r="N52" s="4"/>
      <c r="O52" s="5"/>
      <c r="P52" s="25"/>
    </row>
    <row r="53" spans="1:16" ht="36.950000000000003" customHeight="1" x14ac:dyDescent="0.25">
      <c r="A53" s="1">
        <v>2</v>
      </c>
      <c r="B53" s="20" t="s">
        <v>67</v>
      </c>
      <c r="C53" s="19" t="s">
        <v>13</v>
      </c>
      <c r="D53" s="19"/>
      <c r="E53" s="19"/>
      <c r="F53" s="4"/>
      <c r="G53" s="4"/>
      <c r="H53" s="4"/>
      <c r="I53" s="4"/>
      <c r="J53" s="4"/>
      <c r="K53" s="4"/>
      <c r="L53" s="4"/>
      <c r="M53" s="4"/>
      <c r="N53" s="4"/>
      <c r="O53" s="5"/>
      <c r="P53" s="25"/>
    </row>
    <row r="54" spans="1:16" ht="36.950000000000003" customHeight="1" x14ac:dyDescent="0.25">
      <c r="A54" s="1">
        <v>3</v>
      </c>
      <c r="B54" s="20" t="s">
        <v>66</v>
      </c>
      <c r="C54" s="19" t="s">
        <v>13</v>
      </c>
      <c r="D54" s="19"/>
      <c r="E54" s="19"/>
      <c r="F54" s="4"/>
      <c r="G54" s="4"/>
      <c r="H54" s="4"/>
      <c r="I54" s="4"/>
      <c r="J54" s="4"/>
      <c r="K54" s="4"/>
      <c r="L54" s="4"/>
      <c r="M54" s="4"/>
      <c r="N54" s="4"/>
      <c r="O54" s="5"/>
      <c r="P54" s="25"/>
    </row>
    <row r="55" spans="1:16" ht="17.25" customHeight="1" x14ac:dyDescent="0.25">
      <c r="A55" s="1">
        <v>4</v>
      </c>
      <c r="B55" s="20" t="s">
        <v>65</v>
      </c>
      <c r="C55" s="19" t="s">
        <v>13</v>
      </c>
      <c r="D55" s="19"/>
      <c r="E55" s="19"/>
      <c r="F55" s="4"/>
      <c r="G55" s="4"/>
      <c r="H55" s="4"/>
      <c r="I55" s="4"/>
      <c r="J55" s="4"/>
      <c r="K55" s="4"/>
      <c r="L55" s="4"/>
      <c r="M55" s="4"/>
      <c r="N55" s="4"/>
      <c r="O55" s="5"/>
      <c r="P55" s="25"/>
    </row>
    <row r="56" spans="1:16" ht="17.25" customHeight="1" x14ac:dyDescent="0.25">
      <c r="A56" s="68">
        <v>5</v>
      </c>
      <c r="B56" s="69" t="s">
        <v>64</v>
      </c>
      <c r="C56" s="19" t="s">
        <v>13</v>
      </c>
      <c r="D56" s="19"/>
      <c r="E56" s="19"/>
      <c r="F56" s="4"/>
      <c r="G56" s="4"/>
      <c r="H56" s="4"/>
      <c r="I56" s="4"/>
      <c r="J56" s="4"/>
      <c r="K56" s="4"/>
      <c r="L56" s="4"/>
      <c r="M56" s="4"/>
      <c r="N56" s="4"/>
      <c r="O56" s="5"/>
      <c r="P56" s="25"/>
    </row>
    <row r="57" spans="1:16" ht="16.5" x14ac:dyDescent="0.25">
      <c r="A57" s="373" t="s">
        <v>63</v>
      </c>
      <c r="B57" s="371"/>
      <c r="C57" s="173">
        <v>5</v>
      </c>
      <c r="D57" s="173"/>
      <c r="E57" s="173"/>
      <c r="F57" s="14"/>
      <c r="G57" s="14"/>
      <c r="H57" s="14"/>
      <c r="I57" s="14"/>
      <c r="J57" s="14"/>
      <c r="K57" s="14"/>
      <c r="L57" s="14"/>
      <c r="M57" s="14"/>
      <c r="N57" s="14"/>
      <c r="O57" s="17" t="s">
        <v>11</v>
      </c>
      <c r="P57" s="174"/>
    </row>
    <row r="58" spans="1:16" ht="16.5" x14ac:dyDescent="0.25">
      <c r="A58" s="373" t="s">
        <v>10</v>
      </c>
      <c r="B58" s="371"/>
      <c r="C58" s="16">
        <v>0</v>
      </c>
      <c r="D58" s="16">
        <f>COUNTA(D52:D56)*0.5</f>
        <v>0</v>
      </c>
      <c r="E58" s="16">
        <f>COUNTA(E52:E56)</f>
        <v>0</v>
      </c>
      <c r="F58" s="14"/>
      <c r="G58" s="14"/>
      <c r="H58" s="14"/>
      <c r="I58" s="14"/>
      <c r="J58" s="14"/>
      <c r="K58" s="14"/>
      <c r="L58" s="14"/>
      <c r="M58" s="14"/>
      <c r="N58" s="14"/>
      <c r="O58" s="176">
        <f>(D58+E58)/(C57)</f>
        <v>0</v>
      </c>
      <c r="P58" s="175"/>
    </row>
    <row r="59" spans="1:16" ht="16.5" x14ac:dyDescent="0.25">
      <c r="A59" s="373" t="s">
        <v>24</v>
      </c>
      <c r="B59" s="371"/>
      <c r="C59" s="6">
        <v>0</v>
      </c>
      <c r="D59" s="71">
        <f>(D58/$C$57)</f>
        <v>0</v>
      </c>
      <c r="E59" s="71">
        <f>E58/$C$57</f>
        <v>0</v>
      </c>
      <c r="F59" s="14"/>
      <c r="G59" s="14"/>
      <c r="H59" s="14"/>
      <c r="I59" s="14"/>
      <c r="J59" s="14"/>
      <c r="K59" s="14"/>
      <c r="L59" s="14"/>
      <c r="M59" s="14"/>
      <c r="N59" s="14"/>
      <c r="O59" s="176"/>
      <c r="P59" s="175"/>
    </row>
    <row r="60" spans="1:16" ht="16.5" x14ac:dyDescent="0.25">
      <c r="A60" s="372" t="s">
        <v>286</v>
      </c>
      <c r="B60" s="372"/>
      <c r="C60" s="230"/>
      <c r="D60" s="230"/>
      <c r="E60" s="230"/>
      <c r="F60" s="230"/>
      <c r="G60" s="230"/>
      <c r="H60" s="230"/>
      <c r="I60" s="230"/>
      <c r="J60" s="230"/>
      <c r="K60" s="230"/>
      <c r="L60" s="230"/>
      <c r="M60" s="230"/>
      <c r="N60" s="230"/>
      <c r="O60" s="230"/>
      <c r="P60" s="230"/>
    </row>
    <row r="61" spans="1:16" ht="16.5" x14ac:dyDescent="0.25">
      <c r="A61" s="185" t="s">
        <v>59</v>
      </c>
      <c r="B61" s="185"/>
      <c r="C61" s="185"/>
      <c r="D61" s="185"/>
      <c r="E61" s="185"/>
      <c r="F61" s="185"/>
      <c r="G61" s="185"/>
      <c r="H61" s="185"/>
      <c r="I61" s="185"/>
      <c r="J61" s="185"/>
      <c r="K61" s="185"/>
      <c r="L61" s="185"/>
      <c r="M61" s="185"/>
      <c r="N61" s="185"/>
      <c r="O61" s="185"/>
      <c r="P61" s="185"/>
    </row>
    <row r="62" spans="1:16" ht="16.5" customHeight="1" x14ac:dyDescent="0.25">
      <c r="A62" s="186" t="s">
        <v>287</v>
      </c>
      <c r="B62" s="170"/>
      <c r="C62" s="166" t="s">
        <v>34</v>
      </c>
      <c r="D62" s="167"/>
      <c r="E62" s="168"/>
      <c r="F62" s="43"/>
      <c r="G62" s="43"/>
      <c r="H62" s="43"/>
      <c r="I62" s="43"/>
      <c r="J62" s="43"/>
      <c r="K62" s="43"/>
      <c r="L62" s="43"/>
      <c r="M62" s="43"/>
      <c r="N62" s="43"/>
      <c r="O62" s="43"/>
      <c r="P62" s="43"/>
    </row>
    <row r="63" spans="1:16" ht="33" x14ac:dyDescent="0.25">
      <c r="A63" s="189" t="s">
        <v>62</v>
      </c>
      <c r="B63" s="157"/>
      <c r="C63" s="60">
        <v>0</v>
      </c>
      <c r="D63" s="60">
        <v>0.5</v>
      </c>
      <c r="E63" s="60">
        <v>1</v>
      </c>
      <c r="F63" s="61"/>
      <c r="G63" s="61"/>
      <c r="H63" s="61"/>
      <c r="I63" s="61"/>
      <c r="J63" s="61"/>
      <c r="K63" s="61"/>
      <c r="L63" s="61"/>
      <c r="M63" s="61"/>
      <c r="N63" s="61"/>
      <c r="O63" s="60" t="s">
        <v>250</v>
      </c>
      <c r="P63" s="62" t="s">
        <v>9</v>
      </c>
    </row>
    <row r="64" spans="1:16" ht="36.75" customHeight="1" x14ac:dyDescent="0.25">
      <c r="A64" s="1">
        <v>1</v>
      </c>
      <c r="B64" s="20" t="s">
        <v>61</v>
      </c>
      <c r="C64" s="19" t="s">
        <v>13</v>
      </c>
      <c r="D64" s="19"/>
      <c r="E64" s="19"/>
      <c r="F64" s="4"/>
      <c r="G64" s="4"/>
      <c r="H64" s="4"/>
      <c r="I64" s="4"/>
      <c r="J64" s="4"/>
      <c r="K64" s="4"/>
      <c r="L64" s="4"/>
      <c r="M64" s="4"/>
      <c r="N64" s="4"/>
      <c r="O64" s="5"/>
      <c r="P64" s="5"/>
    </row>
    <row r="65" spans="1:24" ht="36.75" customHeight="1" x14ac:dyDescent="0.25">
      <c r="A65" s="68">
        <v>2</v>
      </c>
      <c r="B65" s="69" t="s">
        <v>60</v>
      </c>
      <c r="C65" s="19" t="s">
        <v>13</v>
      </c>
      <c r="D65" s="19"/>
      <c r="E65" s="19"/>
      <c r="F65" s="4"/>
      <c r="G65" s="4"/>
      <c r="H65" s="4"/>
      <c r="I65" s="4"/>
      <c r="J65" s="4"/>
      <c r="K65" s="4"/>
      <c r="L65" s="4"/>
      <c r="M65" s="4"/>
      <c r="N65" s="4"/>
      <c r="O65" s="5"/>
      <c r="P65" s="5"/>
    </row>
    <row r="66" spans="1:24" ht="17.25" customHeight="1" x14ac:dyDescent="0.25">
      <c r="A66" s="373" t="s">
        <v>288</v>
      </c>
      <c r="B66" s="371"/>
      <c r="C66" s="243">
        <v>2</v>
      </c>
      <c r="D66" s="243"/>
      <c r="E66" s="243"/>
      <c r="F66" s="14"/>
      <c r="G66" s="14"/>
      <c r="H66" s="14"/>
      <c r="I66" s="14"/>
      <c r="J66" s="14"/>
      <c r="K66" s="14"/>
      <c r="L66" s="14"/>
      <c r="M66" s="14"/>
      <c r="N66" s="14"/>
      <c r="O66" s="17" t="s">
        <v>11</v>
      </c>
      <c r="P66" s="174"/>
    </row>
    <row r="67" spans="1:24" ht="16.5" x14ac:dyDescent="0.25">
      <c r="A67" s="373" t="s">
        <v>10</v>
      </c>
      <c r="B67" s="371"/>
      <c r="C67" s="16">
        <v>0</v>
      </c>
      <c r="D67" s="16">
        <f>COUNTA(D64:D65)*0.5</f>
        <v>0</v>
      </c>
      <c r="E67" s="16">
        <f>COUNTA(E64:E65)</f>
        <v>0</v>
      </c>
      <c r="F67" s="14"/>
      <c r="G67" s="14"/>
      <c r="H67" s="14"/>
      <c r="I67" s="14"/>
      <c r="J67" s="14"/>
      <c r="K67" s="14"/>
      <c r="L67" s="14"/>
      <c r="M67" s="14"/>
      <c r="N67" s="14"/>
      <c r="O67" s="176">
        <f>(D67+E67)/(C66)</f>
        <v>0</v>
      </c>
      <c r="P67" s="175"/>
    </row>
    <row r="68" spans="1:24" ht="16.5" x14ac:dyDescent="0.25">
      <c r="A68" s="373" t="s">
        <v>24</v>
      </c>
      <c r="B68" s="371"/>
      <c r="C68" s="6">
        <v>0</v>
      </c>
      <c r="D68" s="71">
        <f>(D67/$C$66)</f>
        <v>0</v>
      </c>
      <c r="E68" s="71">
        <f>E67/$C$66</f>
        <v>0</v>
      </c>
      <c r="F68" s="14"/>
      <c r="G68" s="14"/>
      <c r="H68" s="14"/>
      <c r="I68" s="14"/>
      <c r="J68" s="14"/>
      <c r="K68" s="14"/>
      <c r="L68" s="14"/>
      <c r="M68" s="14"/>
      <c r="N68" s="14"/>
      <c r="O68" s="176"/>
      <c r="P68" s="181"/>
    </row>
    <row r="69" spans="1:24" ht="16.5" x14ac:dyDescent="0.25">
      <c r="A69" s="374" t="s">
        <v>59</v>
      </c>
      <c r="B69" s="374"/>
      <c r="C69" s="185"/>
      <c r="D69" s="185"/>
      <c r="E69" s="185"/>
      <c r="F69" s="185"/>
      <c r="G69" s="185"/>
      <c r="H69" s="185"/>
      <c r="I69" s="185"/>
      <c r="J69" s="185"/>
      <c r="K69" s="185"/>
      <c r="L69" s="185"/>
      <c r="M69" s="185"/>
      <c r="N69" s="185"/>
      <c r="O69" s="185"/>
      <c r="P69" s="185"/>
    </row>
    <row r="70" spans="1:24" ht="16.5" customHeight="1" x14ac:dyDescent="0.25">
      <c r="A70" s="186" t="s">
        <v>289</v>
      </c>
      <c r="B70" s="170"/>
      <c r="C70" s="166" t="s">
        <v>34</v>
      </c>
      <c r="D70" s="167"/>
      <c r="E70" s="168"/>
      <c r="F70" s="43"/>
      <c r="G70" s="43"/>
      <c r="H70" s="43"/>
      <c r="I70" s="43"/>
      <c r="J70" s="43"/>
      <c r="K70" s="43"/>
      <c r="L70" s="43"/>
      <c r="M70" s="43"/>
      <c r="N70" s="43"/>
      <c r="O70" s="43"/>
      <c r="P70" s="43"/>
    </row>
    <row r="71" spans="1:24" ht="53.25" customHeight="1" x14ac:dyDescent="0.25">
      <c r="A71" s="189" t="s">
        <v>58</v>
      </c>
      <c r="B71" s="157"/>
      <c r="C71" s="60">
        <v>0</v>
      </c>
      <c r="D71" s="60">
        <v>0.5</v>
      </c>
      <c r="E71" s="60">
        <v>1</v>
      </c>
      <c r="F71" s="61"/>
      <c r="G71" s="61"/>
      <c r="H71" s="61"/>
      <c r="I71" s="61"/>
      <c r="J71" s="61"/>
      <c r="K71" s="61"/>
      <c r="L71" s="61"/>
      <c r="M71" s="61"/>
      <c r="N71" s="61"/>
      <c r="O71" s="60" t="s">
        <v>250</v>
      </c>
      <c r="P71" s="62" t="s">
        <v>9</v>
      </c>
    </row>
    <row r="72" spans="1:24" ht="36.75" customHeight="1" x14ac:dyDescent="0.25">
      <c r="A72" s="1">
        <v>1</v>
      </c>
      <c r="B72" s="20" t="s">
        <v>57</v>
      </c>
      <c r="C72" s="19" t="s">
        <v>13</v>
      </c>
      <c r="D72" s="19"/>
      <c r="E72" s="19"/>
      <c r="F72" s="4"/>
      <c r="G72" s="4"/>
      <c r="H72" s="4"/>
      <c r="I72" s="4"/>
      <c r="J72" s="4"/>
      <c r="K72" s="4"/>
      <c r="L72" s="4"/>
      <c r="M72" s="4"/>
      <c r="N72" s="4"/>
      <c r="O72" s="5"/>
      <c r="P72" s="5"/>
    </row>
    <row r="73" spans="1:24" ht="36.75" customHeight="1" x14ac:dyDescent="0.25">
      <c r="A73" s="1">
        <v>2</v>
      </c>
      <c r="B73" s="20" t="s">
        <v>56</v>
      </c>
      <c r="C73" s="19" t="s">
        <v>13</v>
      </c>
      <c r="D73" s="19"/>
      <c r="E73" s="19"/>
      <c r="F73" s="4"/>
      <c r="G73" s="4"/>
      <c r="H73" s="4"/>
      <c r="I73" s="4"/>
      <c r="J73" s="4"/>
      <c r="K73" s="4"/>
      <c r="L73" s="4"/>
      <c r="M73" s="4"/>
      <c r="N73" s="4"/>
      <c r="O73" s="5"/>
      <c r="P73" s="5"/>
    </row>
    <row r="74" spans="1:24" ht="36.75" customHeight="1" x14ac:dyDescent="0.25">
      <c r="A74" s="244" t="s">
        <v>290</v>
      </c>
      <c r="B74" s="245"/>
      <c r="C74" s="243">
        <v>2</v>
      </c>
      <c r="D74" s="243"/>
      <c r="E74" s="243"/>
      <c r="F74" s="14"/>
      <c r="G74" s="14"/>
      <c r="H74" s="14"/>
      <c r="I74" s="14"/>
      <c r="J74" s="14"/>
      <c r="K74" s="14"/>
      <c r="L74" s="14"/>
      <c r="M74" s="14"/>
      <c r="N74" s="14"/>
      <c r="O74" s="17" t="s">
        <v>11</v>
      </c>
      <c r="P74" s="174"/>
    </row>
    <row r="75" spans="1:24" ht="16.5" x14ac:dyDescent="0.25">
      <c r="A75" s="244" t="s">
        <v>10</v>
      </c>
      <c r="B75" s="245"/>
      <c r="C75" s="16">
        <v>0</v>
      </c>
      <c r="D75" s="16">
        <f>COUNTA(D72:D73)*0.5</f>
        <v>0</v>
      </c>
      <c r="E75" s="16">
        <f>COUNTA(E72:E73)</f>
        <v>0</v>
      </c>
      <c r="F75" s="14"/>
      <c r="G75" s="14"/>
      <c r="H75" s="14"/>
      <c r="I75" s="14"/>
      <c r="J75" s="14"/>
      <c r="K75" s="14"/>
      <c r="L75" s="14"/>
      <c r="M75" s="14"/>
      <c r="N75" s="14"/>
      <c r="O75" s="176">
        <f>(D75+E75)/(C74)</f>
        <v>0</v>
      </c>
      <c r="P75" s="175"/>
    </row>
    <row r="76" spans="1:24" ht="16.5" x14ac:dyDescent="0.25">
      <c r="A76" s="244" t="s">
        <v>24</v>
      </c>
      <c r="B76" s="245"/>
      <c r="C76" s="6">
        <v>0</v>
      </c>
      <c r="D76" s="71">
        <f>(D75/$C$74)</f>
        <v>0</v>
      </c>
      <c r="E76" s="71">
        <f>(E75/$C$74)</f>
        <v>0</v>
      </c>
      <c r="F76" s="14"/>
      <c r="G76" s="14"/>
      <c r="H76" s="14"/>
      <c r="I76" s="14"/>
      <c r="J76" s="14"/>
      <c r="K76" s="14"/>
      <c r="L76" s="14"/>
      <c r="M76" s="14"/>
      <c r="N76" s="14"/>
      <c r="O76" s="176"/>
      <c r="P76" s="181"/>
    </row>
    <row r="77" spans="1:24" ht="18.75" customHeight="1" x14ac:dyDescent="0.25">
      <c r="A77" s="169" t="s">
        <v>291</v>
      </c>
      <c r="B77" s="379"/>
      <c r="C77" s="166" t="s">
        <v>34</v>
      </c>
      <c r="D77" s="167"/>
      <c r="E77" s="168"/>
      <c r="F77" s="43"/>
      <c r="G77" s="43"/>
      <c r="H77" s="43"/>
      <c r="I77" s="43"/>
      <c r="J77" s="43"/>
      <c r="K77" s="43"/>
      <c r="L77" s="43"/>
      <c r="M77" s="43"/>
      <c r="N77" s="43"/>
      <c r="O77" s="43"/>
      <c r="P77" s="43"/>
    </row>
    <row r="78" spans="1:24" ht="33" customHeight="1" x14ac:dyDescent="0.25">
      <c r="A78" s="234" t="s">
        <v>300</v>
      </c>
      <c r="B78" s="257"/>
      <c r="C78" s="60">
        <v>0</v>
      </c>
      <c r="D78" s="60">
        <v>0.5</v>
      </c>
      <c r="E78" s="60">
        <v>1</v>
      </c>
      <c r="F78" s="61"/>
      <c r="G78" s="61"/>
      <c r="H78" s="61"/>
      <c r="I78" s="61"/>
      <c r="J78" s="61"/>
      <c r="K78" s="61"/>
      <c r="L78" s="61"/>
      <c r="M78" s="61"/>
      <c r="N78" s="61"/>
      <c r="O78" s="60" t="s">
        <v>250</v>
      </c>
      <c r="P78" s="62" t="s">
        <v>9</v>
      </c>
    </row>
    <row r="79" spans="1:24" ht="22.5" customHeight="1" x14ac:dyDescent="0.25">
      <c r="A79" s="258"/>
      <c r="B79" s="259"/>
      <c r="C79" s="24" t="s">
        <v>13</v>
      </c>
      <c r="D79" s="74" t="s">
        <v>88</v>
      </c>
      <c r="E79" s="24"/>
      <c r="F79" s="4"/>
      <c r="G79" s="4"/>
      <c r="H79" s="4"/>
      <c r="I79" s="4"/>
      <c r="J79" s="4"/>
      <c r="K79" s="4"/>
      <c r="L79" s="4"/>
      <c r="M79" s="4"/>
      <c r="N79" s="4"/>
      <c r="O79" s="5"/>
      <c r="P79" s="5"/>
    </row>
    <row r="80" spans="1:24" s="22" customFormat="1" ht="36.75" customHeight="1" x14ac:dyDescent="0.25">
      <c r="A80" s="244" t="s">
        <v>292</v>
      </c>
      <c r="B80" s="245"/>
      <c r="C80" s="240">
        <v>1</v>
      </c>
      <c r="D80" s="240"/>
      <c r="E80" s="240"/>
      <c r="F80" s="23"/>
      <c r="G80" s="23"/>
      <c r="H80" s="23"/>
      <c r="I80" s="23"/>
      <c r="J80" s="23"/>
      <c r="K80" s="23"/>
      <c r="L80" s="23"/>
      <c r="M80" s="23"/>
      <c r="N80" s="23"/>
      <c r="O80" s="15" t="s">
        <v>11</v>
      </c>
      <c r="P80" s="364" t="s">
        <v>301</v>
      </c>
      <c r="X80" s="3"/>
    </row>
    <row r="81" spans="1:16" ht="16.5" x14ac:dyDescent="0.25">
      <c r="A81" s="171" t="s">
        <v>10</v>
      </c>
      <c r="B81" s="172"/>
      <c r="C81" s="16">
        <v>0</v>
      </c>
      <c r="D81" s="16" t="s">
        <v>88</v>
      </c>
      <c r="E81" s="16">
        <f>COUNTA(E79)</f>
        <v>0</v>
      </c>
      <c r="F81" s="14"/>
      <c r="G81" s="14"/>
      <c r="H81" s="14"/>
      <c r="I81" s="14"/>
      <c r="J81" s="14"/>
      <c r="K81" s="14"/>
      <c r="L81" s="14"/>
      <c r="M81" s="14"/>
      <c r="N81" s="14"/>
      <c r="O81" s="176">
        <f>(E81)/(C80)</f>
        <v>0</v>
      </c>
      <c r="P81" s="365"/>
    </row>
    <row r="82" spans="1:16" ht="16.5" x14ac:dyDescent="0.25">
      <c r="A82" s="171" t="s">
        <v>24</v>
      </c>
      <c r="B82" s="172"/>
      <c r="C82" s="6">
        <v>0</v>
      </c>
      <c r="D82" s="6" t="s">
        <v>88</v>
      </c>
      <c r="E82" s="71">
        <f>(E81/$C$80)</f>
        <v>0</v>
      </c>
      <c r="F82" s="14"/>
      <c r="G82" s="14"/>
      <c r="H82" s="14"/>
      <c r="I82" s="14"/>
      <c r="J82" s="14"/>
      <c r="K82" s="14"/>
      <c r="L82" s="14"/>
      <c r="M82" s="14"/>
      <c r="N82" s="14"/>
      <c r="O82" s="176"/>
      <c r="P82" s="365"/>
    </row>
    <row r="83" spans="1:16" ht="16.5" customHeight="1" x14ac:dyDescent="0.25">
      <c r="A83" s="186" t="s">
        <v>293</v>
      </c>
      <c r="B83" s="170"/>
      <c r="C83" s="166" t="s">
        <v>34</v>
      </c>
      <c r="D83" s="167"/>
      <c r="E83" s="168"/>
      <c r="F83" s="43"/>
      <c r="G83" s="43"/>
      <c r="H83" s="43"/>
      <c r="I83" s="43"/>
      <c r="J83" s="43"/>
      <c r="K83" s="43"/>
      <c r="L83" s="43"/>
      <c r="M83" s="43"/>
      <c r="N83" s="43"/>
      <c r="O83" s="43"/>
      <c r="P83" s="43"/>
    </row>
    <row r="84" spans="1:16" ht="32.25" customHeight="1" x14ac:dyDescent="0.25">
      <c r="A84" s="189" t="s">
        <v>55</v>
      </c>
      <c r="B84" s="157"/>
      <c r="C84" s="60">
        <v>0</v>
      </c>
      <c r="D84" s="60">
        <v>0.5</v>
      </c>
      <c r="E84" s="60">
        <v>1</v>
      </c>
      <c r="F84" s="61"/>
      <c r="G84" s="61"/>
      <c r="H84" s="61"/>
      <c r="I84" s="61"/>
      <c r="J84" s="61"/>
      <c r="K84" s="61"/>
      <c r="L84" s="61"/>
      <c r="M84" s="61"/>
      <c r="N84" s="61"/>
      <c r="O84" s="60" t="s">
        <v>250</v>
      </c>
      <c r="P84" s="62" t="s">
        <v>9</v>
      </c>
    </row>
    <row r="85" spans="1:16" ht="36.75" customHeight="1" x14ac:dyDescent="0.25">
      <c r="A85" s="1">
        <v>1</v>
      </c>
      <c r="B85" s="20" t="s">
        <v>54</v>
      </c>
      <c r="C85" s="19" t="s">
        <v>13</v>
      </c>
      <c r="D85" s="19"/>
      <c r="E85" s="19"/>
      <c r="F85" s="4"/>
      <c r="G85" s="4"/>
      <c r="H85" s="4"/>
      <c r="I85" s="4"/>
      <c r="J85" s="4"/>
      <c r="K85" s="4"/>
      <c r="L85" s="4"/>
      <c r="M85" s="4"/>
      <c r="N85" s="4"/>
      <c r="O85" s="5"/>
      <c r="P85" s="5"/>
    </row>
    <row r="86" spans="1:16" ht="36.75" customHeight="1" x14ac:dyDescent="0.25">
      <c r="A86" s="1">
        <v>2</v>
      </c>
      <c r="B86" s="20" t="s">
        <v>296</v>
      </c>
      <c r="C86" s="19" t="s">
        <v>13</v>
      </c>
      <c r="D86" s="74" t="s">
        <v>88</v>
      </c>
      <c r="E86" s="19"/>
      <c r="F86" s="4"/>
      <c r="G86" s="4"/>
      <c r="H86" s="4"/>
      <c r="I86" s="4"/>
      <c r="J86" s="4"/>
      <c r="K86" s="4"/>
      <c r="L86" s="4"/>
      <c r="M86" s="4"/>
      <c r="N86" s="4"/>
      <c r="O86" s="5"/>
      <c r="P86" s="4"/>
    </row>
    <row r="87" spans="1:16" ht="18.75" customHeight="1" x14ac:dyDescent="0.25">
      <c r="A87" s="171" t="s">
        <v>294</v>
      </c>
      <c r="B87" s="323"/>
      <c r="C87" s="243">
        <v>2</v>
      </c>
      <c r="D87" s="243"/>
      <c r="E87" s="243"/>
      <c r="F87" s="14"/>
      <c r="G87" s="14"/>
      <c r="H87" s="14"/>
      <c r="I87" s="14"/>
      <c r="J87" s="14"/>
      <c r="K87" s="14"/>
      <c r="L87" s="14"/>
      <c r="M87" s="14"/>
      <c r="N87" s="14"/>
      <c r="O87" s="17" t="s">
        <v>11</v>
      </c>
      <c r="P87" s="364" t="s">
        <v>295</v>
      </c>
    </row>
    <row r="88" spans="1:16" ht="16.5" x14ac:dyDescent="0.25">
      <c r="A88" s="171" t="s">
        <v>10</v>
      </c>
      <c r="B88" s="323"/>
      <c r="C88" s="16">
        <v>0</v>
      </c>
      <c r="D88" s="16">
        <f>COUNTA(D85)*0.5</f>
        <v>0</v>
      </c>
      <c r="E88" s="16">
        <f>COUNTA(E85:E86)</f>
        <v>0</v>
      </c>
      <c r="F88" s="14"/>
      <c r="G88" s="14"/>
      <c r="H88" s="14"/>
      <c r="I88" s="14"/>
      <c r="J88" s="14"/>
      <c r="K88" s="14"/>
      <c r="L88" s="14"/>
      <c r="M88" s="14"/>
      <c r="N88" s="14"/>
      <c r="O88" s="176">
        <f>(D88+E88)/(C87)</f>
        <v>0</v>
      </c>
      <c r="P88" s="365"/>
    </row>
    <row r="89" spans="1:16" ht="16.5" x14ac:dyDescent="0.25">
      <c r="A89" s="171" t="s">
        <v>24</v>
      </c>
      <c r="B89" s="323"/>
      <c r="C89" s="6">
        <v>0</v>
      </c>
      <c r="D89" s="71">
        <f>(D88/$C$87)</f>
        <v>0</v>
      </c>
      <c r="E89" s="71">
        <f>E88/$C$87</f>
        <v>0</v>
      </c>
      <c r="F89" s="14"/>
      <c r="G89" s="14"/>
      <c r="H89" s="14"/>
      <c r="I89" s="14"/>
      <c r="J89" s="14"/>
      <c r="K89" s="14"/>
      <c r="L89" s="14"/>
      <c r="M89" s="14"/>
      <c r="N89" s="14"/>
      <c r="O89" s="176"/>
      <c r="P89" s="366"/>
    </row>
    <row r="90" spans="1:16" ht="17.25" customHeight="1" x14ac:dyDescent="0.25">
      <c r="A90" s="230" t="s">
        <v>297</v>
      </c>
      <c r="B90" s="230"/>
      <c r="C90" s="230"/>
      <c r="D90" s="230"/>
      <c r="E90" s="230"/>
      <c r="F90" s="230"/>
      <c r="G90" s="230"/>
      <c r="H90" s="230"/>
      <c r="I90" s="230"/>
      <c r="J90" s="230"/>
      <c r="K90" s="230"/>
      <c r="L90" s="230"/>
      <c r="M90" s="230"/>
      <c r="N90" s="230"/>
      <c r="O90" s="230"/>
      <c r="P90" s="230"/>
    </row>
    <row r="91" spans="1:16" ht="16.5" x14ac:dyDescent="0.25">
      <c r="A91" s="185" t="s">
        <v>241</v>
      </c>
      <c r="B91" s="185"/>
      <c r="C91" s="185"/>
      <c r="D91" s="185"/>
      <c r="E91" s="185"/>
      <c r="F91" s="185"/>
      <c r="G91" s="185"/>
      <c r="H91" s="185"/>
      <c r="I91" s="185"/>
      <c r="J91" s="185"/>
      <c r="K91" s="185"/>
      <c r="L91" s="185"/>
      <c r="M91" s="185"/>
      <c r="N91" s="185"/>
      <c r="O91" s="185"/>
      <c r="P91" s="185"/>
    </row>
    <row r="92" spans="1:16" ht="16.5" customHeight="1" x14ac:dyDescent="0.25">
      <c r="A92" s="186" t="s">
        <v>298</v>
      </c>
      <c r="B92" s="170"/>
      <c r="C92" s="166" t="s">
        <v>34</v>
      </c>
      <c r="D92" s="167"/>
      <c r="E92" s="168"/>
      <c r="F92" s="43"/>
      <c r="G92" s="43"/>
      <c r="H92" s="43"/>
      <c r="I92" s="43"/>
      <c r="J92" s="43"/>
      <c r="K92" s="43"/>
      <c r="L92" s="43"/>
      <c r="M92" s="43"/>
      <c r="N92" s="43"/>
      <c r="O92" s="43"/>
      <c r="P92" s="43"/>
    </row>
    <row r="93" spans="1:16" ht="33" x14ac:dyDescent="0.25">
      <c r="A93" s="231" t="s">
        <v>299</v>
      </c>
      <c r="B93" s="157"/>
      <c r="C93" s="60">
        <v>0</v>
      </c>
      <c r="D93" s="60">
        <v>0.5</v>
      </c>
      <c r="E93" s="60">
        <v>1</v>
      </c>
      <c r="F93" s="61"/>
      <c r="G93" s="61"/>
      <c r="H93" s="61"/>
      <c r="I93" s="61"/>
      <c r="J93" s="61"/>
      <c r="K93" s="61"/>
      <c r="L93" s="61"/>
      <c r="M93" s="61"/>
      <c r="N93" s="61"/>
      <c r="O93" s="60" t="s">
        <v>250</v>
      </c>
      <c r="P93" s="62" t="s">
        <v>9</v>
      </c>
    </row>
    <row r="94" spans="1:16" ht="70.5" customHeight="1" x14ac:dyDescent="0.25">
      <c r="A94" s="1">
        <v>1</v>
      </c>
      <c r="B94" s="20" t="s">
        <v>53</v>
      </c>
      <c r="C94" s="19" t="s">
        <v>13</v>
      </c>
      <c r="D94" s="74" t="s">
        <v>88</v>
      </c>
      <c r="E94" s="19"/>
      <c r="F94" s="4"/>
      <c r="G94" s="4"/>
      <c r="H94" s="4"/>
      <c r="I94" s="4"/>
      <c r="J94" s="4"/>
      <c r="K94" s="4"/>
      <c r="L94" s="4"/>
      <c r="M94" s="4"/>
      <c r="N94" s="4"/>
      <c r="O94" s="5"/>
      <c r="P94" s="25"/>
    </row>
    <row r="95" spans="1:16" ht="53.25" customHeight="1" x14ac:dyDescent="0.25">
      <c r="A95" s="1">
        <v>2</v>
      </c>
      <c r="B95" s="20" t="s">
        <v>52</v>
      </c>
      <c r="C95" s="19" t="s">
        <v>13</v>
      </c>
      <c r="D95" s="74" t="s">
        <v>88</v>
      </c>
      <c r="E95" s="19"/>
      <c r="F95" s="4"/>
      <c r="G95" s="4"/>
      <c r="H95" s="4"/>
      <c r="I95" s="4"/>
      <c r="J95" s="4"/>
      <c r="K95" s="4"/>
      <c r="L95" s="4"/>
      <c r="M95" s="4"/>
      <c r="N95" s="4"/>
      <c r="O95" s="5"/>
      <c r="P95" s="25"/>
    </row>
    <row r="96" spans="1:16" ht="155.25" customHeight="1" x14ac:dyDescent="0.25">
      <c r="A96" s="1">
        <v>3</v>
      </c>
      <c r="B96" s="34" t="s">
        <v>246</v>
      </c>
      <c r="C96" s="19" t="s">
        <v>13</v>
      </c>
      <c r="D96" s="74" t="s">
        <v>88</v>
      </c>
      <c r="E96" s="19"/>
      <c r="F96" s="4"/>
      <c r="G96" s="4"/>
      <c r="H96" s="4"/>
      <c r="I96" s="4"/>
      <c r="J96" s="4"/>
      <c r="K96" s="4"/>
      <c r="L96" s="4"/>
      <c r="M96" s="4"/>
      <c r="N96" s="4"/>
      <c r="O96" s="5"/>
      <c r="P96" s="25"/>
    </row>
    <row r="97" spans="1:16" ht="54" customHeight="1" x14ac:dyDescent="0.25">
      <c r="A97" s="68">
        <v>4</v>
      </c>
      <c r="B97" s="69" t="s">
        <v>51</v>
      </c>
      <c r="C97" s="19" t="s">
        <v>13</v>
      </c>
      <c r="D97" s="74" t="s">
        <v>88</v>
      </c>
      <c r="E97" s="19"/>
      <c r="F97" s="4"/>
      <c r="G97" s="4"/>
      <c r="H97" s="4"/>
      <c r="I97" s="4"/>
      <c r="J97" s="4"/>
      <c r="K97" s="4"/>
      <c r="L97" s="4"/>
      <c r="M97" s="4"/>
      <c r="N97" s="4"/>
      <c r="O97" s="5"/>
      <c r="P97" s="25"/>
    </row>
    <row r="98" spans="1:16" ht="36" customHeight="1" x14ac:dyDescent="0.25">
      <c r="A98" s="373" t="s">
        <v>303</v>
      </c>
      <c r="B98" s="371"/>
      <c r="C98" s="243">
        <v>4</v>
      </c>
      <c r="D98" s="243"/>
      <c r="E98" s="243"/>
      <c r="F98" s="14"/>
      <c r="G98" s="14"/>
      <c r="H98" s="14"/>
      <c r="I98" s="14"/>
      <c r="J98" s="14"/>
      <c r="K98" s="14"/>
      <c r="L98" s="14"/>
      <c r="M98" s="14"/>
      <c r="N98" s="14"/>
      <c r="O98" s="17" t="s">
        <v>11</v>
      </c>
      <c r="P98" s="364" t="s">
        <v>302</v>
      </c>
    </row>
    <row r="99" spans="1:16" ht="16.5" x14ac:dyDescent="0.25">
      <c r="A99" s="373" t="s">
        <v>10</v>
      </c>
      <c r="B99" s="371"/>
      <c r="C99" s="16">
        <v>0</v>
      </c>
      <c r="D99" s="16" t="s">
        <v>88</v>
      </c>
      <c r="E99" s="16">
        <f>COUNTA(E94:E97)</f>
        <v>0</v>
      </c>
      <c r="F99" s="14"/>
      <c r="G99" s="14"/>
      <c r="H99" s="14"/>
      <c r="I99" s="14"/>
      <c r="J99" s="14"/>
      <c r="K99" s="14"/>
      <c r="L99" s="14"/>
      <c r="M99" s="14"/>
      <c r="N99" s="14"/>
      <c r="O99" s="176">
        <f>(E99)/(C98)</f>
        <v>0</v>
      </c>
      <c r="P99" s="365"/>
    </row>
    <row r="100" spans="1:16" ht="16.5" x14ac:dyDescent="0.25">
      <c r="A100" s="373" t="s">
        <v>24</v>
      </c>
      <c r="B100" s="371"/>
      <c r="C100" s="6">
        <v>0</v>
      </c>
      <c r="D100" s="6" t="s">
        <v>88</v>
      </c>
      <c r="E100" s="71">
        <f>(E99/$C$98)</f>
        <v>0</v>
      </c>
      <c r="F100" s="14"/>
      <c r="G100" s="14"/>
      <c r="H100" s="14"/>
      <c r="I100" s="14"/>
      <c r="J100" s="14"/>
      <c r="K100" s="14"/>
      <c r="L100" s="14"/>
      <c r="M100" s="14"/>
      <c r="N100" s="14"/>
      <c r="O100" s="176"/>
      <c r="P100" s="365"/>
    </row>
    <row r="101" spans="1:16" ht="16.5" customHeight="1" x14ac:dyDescent="0.25">
      <c r="A101" s="362" t="s">
        <v>304</v>
      </c>
      <c r="B101" s="380"/>
      <c r="C101" s="166" t="s">
        <v>34</v>
      </c>
      <c r="D101" s="167"/>
      <c r="E101" s="168"/>
      <c r="F101" s="43"/>
      <c r="G101" s="43"/>
      <c r="H101" s="43"/>
      <c r="I101" s="43"/>
      <c r="J101" s="43"/>
      <c r="K101" s="43"/>
      <c r="L101" s="43"/>
      <c r="M101" s="43"/>
      <c r="N101" s="43"/>
      <c r="O101" s="43"/>
      <c r="P101" s="43"/>
    </row>
    <row r="102" spans="1:16" ht="33" x14ac:dyDescent="0.25">
      <c r="A102" s="189" t="s">
        <v>50</v>
      </c>
      <c r="B102" s="157"/>
      <c r="C102" s="60">
        <v>0</v>
      </c>
      <c r="D102" s="60">
        <v>0.5</v>
      </c>
      <c r="E102" s="60">
        <v>1</v>
      </c>
      <c r="F102" s="61"/>
      <c r="G102" s="61"/>
      <c r="H102" s="61"/>
      <c r="I102" s="61"/>
      <c r="J102" s="61"/>
      <c r="K102" s="61"/>
      <c r="L102" s="61"/>
      <c r="M102" s="61"/>
      <c r="N102" s="61"/>
      <c r="O102" s="60" t="s">
        <v>250</v>
      </c>
      <c r="P102" s="62" t="s">
        <v>9</v>
      </c>
    </row>
    <row r="103" spans="1:16" ht="16.5" x14ac:dyDescent="0.25">
      <c r="A103" s="68">
        <v>1</v>
      </c>
      <c r="B103" s="69" t="s">
        <v>49</v>
      </c>
      <c r="C103" s="19" t="s">
        <v>13</v>
      </c>
      <c r="D103" s="19"/>
      <c r="E103" s="19"/>
      <c r="F103" s="4"/>
      <c r="G103" s="4"/>
      <c r="H103" s="4"/>
      <c r="I103" s="4"/>
      <c r="J103" s="4"/>
      <c r="K103" s="4"/>
      <c r="L103" s="4"/>
      <c r="M103" s="4"/>
      <c r="N103" s="4"/>
      <c r="O103" s="5"/>
      <c r="P103" s="5"/>
    </row>
    <row r="104" spans="1:16" ht="16.5" x14ac:dyDescent="0.25">
      <c r="A104" s="373" t="s">
        <v>305</v>
      </c>
      <c r="B104" s="371"/>
      <c r="C104" s="173">
        <v>1</v>
      </c>
      <c r="D104" s="173"/>
      <c r="E104" s="173"/>
      <c r="F104" s="14"/>
      <c r="G104" s="14"/>
      <c r="H104" s="14"/>
      <c r="I104" s="14"/>
      <c r="J104" s="14"/>
      <c r="K104" s="14"/>
      <c r="L104" s="14"/>
      <c r="M104" s="14"/>
      <c r="N104" s="14"/>
      <c r="O104" s="17" t="s">
        <v>11</v>
      </c>
      <c r="P104" s="174"/>
    </row>
    <row r="105" spans="1:16" ht="16.5" x14ac:dyDescent="0.25">
      <c r="A105" s="373" t="s">
        <v>10</v>
      </c>
      <c r="B105" s="371"/>
      <c r="C105" s="16">
        <v>0</v>
      </c>
      <c r="D105" s="16">
        <f>COUNTA(D103:D103)*0.5</f>
        <v>0</v>
      </c>
      <c r="E105" s="16">
        <f>COUNTA(E103:E103)</f>
        <v>0</v>
      </c>
      <c r="F105" s="14"/>
      <c r="G105" s="14"/>
      <c r="H105" s="14"/>
      <c r="I105" s="14"/>
      <c r="J105" s="14"/>
      <c r="K105" s="14"/>
      <c r="L105" s="14"/>
      <c r="M105" s="14"/>
      <c r="N105" s="14"/>
      <c r="O105" s="176">
        <f>(D105+E105)/(C104)</f>
        <v>0</v>
      </c>
      <c r="P105" s="175"/>
    </row>
    <row r="106" spans="1:16" ht="16.5" x14ac:dyDescent="0.25">
      <c r="A106" s="373" t="s">
        <v>24</v>
      </c>
      <c r="B106" s="371"/>
      <c r="C106" s="6">
        <v>0</v>
      </c>
      <c r="D106" s="71">
        <f>(D105/$C$104)</f>
        <v>0</v>
      </c>
      <c r="E106" s="71">
        <f>(E105/$C$104)</f>
        <v>0</v>
      </c>
      <c r="F106" s="14"/>
      <c r="G106" s="14"/>
      <c r="H106" s="14"/>
      <c r="I106" s="14"/>
      <c r="J106" s="14"/>
      <c r="K106" s="14"/>
      <c r="L106" s="14"/>
      <c r="M106" s="14"/>
      <c r="N106" s="14"/>
      <c r="O106" s="176"/>
      <c r="P106" s="181"/>
    </row>
    <row r="107" spans="1:16" ht="17.25" customHeight="1" x14ac:dyDescent="0.25">
      <c r="A107" s="372" t="s">
        <v>48</v>
      </c>
      <c r="B107" s="372"/>
      <c r="C107" s="230"/>
      <c r="D107" s="230"/>
      <c r="E107" s="230"/>
      <c r="F107" s="230"/>
      <c r="G107" s="230"/>
      <c r="H107" s="230"/>
      <c r="I107" s="230"/>
      <c r="J107" s="230"/>
      <c r="K107" s="230"/>
      <c r="L107" s="230"/>
      <c r="M107" s="230"/>
      <c r="N107" s="230"/>
      <c r="O107" s="230"/>
      <c r="P107" s="230"/>
    </row>
    <row r="108" spans="1:16" ht="17.25" customHeight="1" x14ac:dyDescent="0.25">
      <c r="A108" s="185" t="s">
        <v>47</v>
      </c>
      <c r="B108" s="185"/>
      <c r="C108" s="185"/>
      <c r="D108" s="185"/>
      <c r="E108" s="185"/>
      <c r="F108" s="185"/>
      <c r="G108" s="185"/>
      <c r="H108" s="185"/>
      <c r="I108" s="185"/>
      <c r="J108" s="185"/>
      <c r="K108" s="185"/>
      <c r="L108" s="185"/>
      <c r="M108" s="185"/>
      <c r="N108" s="185"/>
      <c r="O108" s="185"/>
      <c r="P108" s="185"/>
    </row>
    <row r="109" spans="1:16" ht="17.25" customHeight="1" x14ac:dyDescent="0.25">
      <c r="A109" s="375" t="s">
        <v>306</v>
      </c>
      <c r="B109" s="376"/>
      <c r="C109" s="75"/>
      <c r="D109" s="75"/>
      <c r="E109" s="75"/>
      <c r="F109" s="75"/>
      <c r="G109" s="75"/>
      <c r="H109" s="75"/>
      <c r="I109" s="75"/>
      <c r="J109" s="75"/>
      <c r="K109" s="75"/>
      <c r="L109" s="75"/>
      <c r="M109" s="75"/>
      <c r="N109" s="75"/>
      <c r="O109" s="75"/>
      <c r="P109" s="76"/>
    </row>
    <row r="110" spans="1:16" ht="17.25" customHeight="1" x14ac:dyDescent="0.25">
      <c r="A110" s="377"/>
      <c r="B110" s="378"/>
      <c r="C110" s="166" t="s">
        <v>34</v>
      </c>
      <c r="D110" s="167"/>
      <c r="E110" s="168"/>
      <c r="F110" s="43"/>
      <c r="G110" s="43"/>
      <c r="H110" s="43"/>
      <c r="I110" s="43"/>
      <c r="J110" s="43"/>
      <c r="K110" s="43"/>
      <c r="L110" s="43"/>
      <c r="M110" s="43"/>
      <c r="N110" s="43"/>
      <c r="O110" s="43"/>
      <c r="P110" s="43"/>
    </row>
    <row r="111" spans="1:16" ht="33" customHeight="1" x14ac:dyDescent="0.25">
      <c r="A111" s="234" t="s">
        <v>46</v>
      </c>
      <c r="B111" s="257"/>
      <c r="C111" s="60">
        <v>0</v>
      </c>
      <c r="D111" s="60">
        <v>0.5</v>
      </c>
      <c r="E111" s="60">
        <v>1</v>
      </c>
      <c r="F111" s="61"/>
      <c r="G111" s="61"/>
      <c r="H111" s="61"/>
      <c r="I111" s="61"/>
      <c r="J111" s="61"/>
      <c r="K111" s="61"/>
      <c r="L111" s="61"/>
      <c r="M111" s="61"/>
      <c r="N111" s="61"/>
      <c r="O111" s="60" t="s">
        <v>250</v>
      </c>
      <c r="P111" s="62" t="s">
        <v>9</v>
      </c>
    </row>
    <row r="112" spans="1:16" ht="22.5" customHeight="1" x14ac:dyDescent="0.25">
      <c r="A112" s="258"/>
      <c r="B112" s="259"/>
      <c r="C112" s="24" t="s">
        <v>13</v>
      </c>
      <c r="D112" s="24"/>
      <c r="E112" s="24"/>
      <c r="F112" s="4"/>
      <c r="G112" s="4"/>
      <c r="H112" s="4"/>
      <c r="I112" s="4"/>
      <c r="J112" s="4"/>
      <c r="K112" s="4"/>
      <c r="L112" s="4"/>
      <c r="M112" s="4"/>
      <c r="N112" s="4"/>
      <c r="O112" s="5"/>
      <c r="P112" s="5"/>
    </row>
    <row r="113" spans="1:24" s="22" customFormat="1" ht="36.75" customHeight="1" x14ac:dyDescent="0.25">
      <c r="A113" s="244" t="s">
        <v>307</v>
      </c>
      <c r="B113" s="245"/>
      <c r="C113" s="240">
        <v>1</v>
      </c>
      <c r="D113" s="240"/>
      <c r="E113" s="240"/>
      <c r="F113" s="23"/>
      <c r="G113" s="23"/>
      <c r="H113" s="23"/>
      <c r="I113" s="23"/>
      <c r="J113" s="23"/>
      <c r="K113" s="23"/>
      <c r="L113" s="23"/>
      <c r="M113" s="23"/>
      <c r="N113" s="23"/>
      <c r="O113" s="15" t="s">
        <v>11</v>
      </c>
      <c r="P113" s="174"/>
      <c r="X113" s="3"/>
    </row>
    <row r="114" spans="1:24" ht="16.5" x14ac:dyDescent="0.25">
      <c r="A114" s="171" t="s">
        <v>10</v>
      </c>
      <c r="B114" s="172"/>
      <c r="C114" s="16">
        <v>0</v>
      </c>
      <c r="D114" s="16">
        <f>COUNTA(D112)*0.5</f>
        <v>0</v>
      </c>
      <c r="E114" s="16">
        <f>COUNTA(E112)</f>
        <v>0</v>
      </c>
      <c r="F114" s="14"/>
      <c r="G114" s="14"/>
      <c r="H114" s="14"/>
      <c r="I114" s="14"/>
      <c r="J114" s="14"/>
      <c r="K114" s="14"/>
      <c r="L114" s="14"/>
      <c r="M114" s="14"/>
      <c r="N114" s="14"/>
      <c r="O114" s="176">
        <f>(D114+E114)/(C113)</f>
        <v>0</v>
      </c>
      <c r="P114" s="175"/>
    </row>
    <row r="115" spans="1:24" ht="16.5" x14ac:dyDescent="0.25">
      <c r="A115" s="171" t="s">
        <v>24</v>
      </c>
      <c r="B115" s="172"/>
      <c r="C115" s="6">
        <v>0</v>
      </c>
      <c r="D115" s="71">
        <f>(D114/$C$113)</f>
        <v>0</v>
      </c>
      <c r="E115" s="71">
        <f>(E114/$C$113)/2</f>
        <v>0</v>
      </c>
      <c r="F115" s="14"/>
      <c r="G115" s="14"/>
      <c r="H115" s="14"/>
      <c r="I115" s="14"/>
      <c r="J115" s="14"/>
      <c r="K115" s="14"/>
      <c r="L115" s="14"/>
      <c r="M115" s="14"/>
      <c r="N115" s="14"/>
      <c r="O115" s="176"/>
      <c r="P115" s="175"/>
    </row>
    <row r="116" spans="1:24" ht="16.5" customHeight="1" x14ac:dyDescent="0.25">
      <c r="A116" s="230" t="s">
        <v>308</v>
      </c>
      <c r="B116" s="230"/>
      <c r="C116" s="230"/>
      <c r="D116" s="230"/>
      <c r="E116" s="230"/>
      <c r="F116" s="230"/>
      <c r="G116" s="230"/>
      <c r="H116" s="230"/>
      <c r="I116" s="230"/>
      <c r="J116" s="230"/>
      <c r="K116" s="230"/>
      <c r="L116" s="230"/>
      <c r="M116" s="230"/>
      <c r="N116" s="230"/>
      <c r="O116" s="230"/>
      <c r="P116" s="230"/>
    </row>
    <row r="117" spans="1:24" ht="35.25" customHeight="1" x14ac:dyDescent="0.25">
      <c r="A117" s="186" t="s">
        <v>309</v>
      </c>
      <c r="B117" s="170"/>
      <c r="C117" s="385" t="s">
        <v>34</v>
      </c>
      <c r="D117" s="386"/>
      <c r="E117" s="387"/>
      <c r="F117" s="43"/>
      <c r="G117" s="43"/>
      <c r="H117" s="43"/>
      <c r="I117" s="43"/>
      <c r="J117" s="43"/>
      <c r="K117" s="43"/>
      <c r="L117" s="43"/>
      <c r="M117" s="43"/>
      <c r="N117" s="43"/>
      <c r="O117" s="43"/>
      <c r="P117" s="43"/>
    </row>
    <row r="118" spans="1:24" ht="33" customHeight="1" x14ac:dyDescent="0.25">
      <c r="A118" s="234" t="s">
        <v>45</v>
      </c>
      <c r="B118" s="257"/>
      <c r="C118" s="60">
        <v>0</v>
      </c>
      <c r="D118" s="60">
        <v>0.5</v>
      </c>
      <c r="E118" s="60">
        <v>1</v>
      </c>
      <c r="F118" s="61"/>
      <c r="G118" s="61"/>
      <c r="H118" s="61"/>
      <c r="I118" s="61"/>
      <c r="J118" s="61"/>
      <c r="K118" s="61"/>
      <c r="L118" s="61"/>
      <c r="M118" s="61"/>
      <c r="N118" s="61"/>
      <c r="O118" s="60" t="s">
        <v>250</v>
      </c>
      <c r="P118" s="62" t="s">
        <v>9</v>
      </c>
    </row>
    <row r="119" spans="1:24" ht="22.5" customHeight="1" x14ac:dyDescent="0.25">
      <c r="A119" s="258"/>
      <c r="B119" s="259"/>
      <c r="C119" s="24" t="s">
        <v>13</v>
      </c>
      <c r="D119" s="24"/>
      <c r="E119" s="24"/>
      <c r="F119" s="4"/>
      <c r="G119" s="4"/>
      <c r="H119" s="4"/>
      <c r="I119" s="4"/>
      <c r="J119" s="4"/>
      <c r="K119" s="4"/>
      <c r="L119" s="4"/>
      <c r="M119" s="4"/>
      <c r="N119" s="4"/>
      <c r="O119" s="5"/>
      <c r="P119" s="5"/>
    </row>
    <row r="120" spans="1:24" s="22" customFormat="1" ht="36.75" customHeight="1" x14ac:dyDescent="0.25">
      <c r="A120" s="244" t="s">
        <v>310</v>
      </c>
      <c r="B120" s="245"/>
      <c r="C120" s="240">
        <v>1</v>
      </c>
      <c r="D120" s="240"/>
      <c r="E120" s="240"/>
      <c r="F120" s="23"/>
      <c r="G120" s="23"/>
      <c r="H120" s="23"/>
      <c r="I120" s="23"/>
      <c r="J120" s="23"/>
      <c r="K120" s="23"/>
      <c r="L120" s="23"/>
      <c r="M120" s="23"/>
      <c r="N120" s="23"/>
      <c r="O120" s="15" t="s">
        <v>11</v>
      </c>
      <c r="P120" s="174"/>
      <c r="X120" s="3"/>
    </row>
    <row r="121" spans="1:24" ht="16.5" x14ac:dyDescent="0.25">
      <c r="A121" s="171" t="s">
        <v>10</v>
      </c>
      <c r="B121" s="172"/>
      <c r="C121" s="16">
        <v>0</v>
      </c>
      <c r="D121" s="16">
        <f>COUNTA(D119)*0.5</f>
        <v>0</v>
      </c>
      <c r="E121" s="16">
        <f>COUNTA(E119)</f>
        <v>0</v>
      </c>
      <c r="F121" s="14"/>
      <c r="G121" s="14"/>
      <c r="H121" s="14"/>
      <c r="I121" s="14"/>
      <c r="J121" s="14"/>
      <c r="K121" s="14"/>
      <c r="L121" s="14"/>
      <c r="M121" s="14"/>
      <c r="N121" s="14"/>
      <c r="O121" s="176">
        <f>(D121+E121)/(C120)</f>
        <v>0</v>
      </c>
      <c r="P121" s="175"/>
    </row>
    <row r="122" spans="1:24" ht="16.5" x14ac:dyDescent="0.25">
      <c r="A122" s="171" t="s">
        <v>24</v>
      </c>
      <c r="B122" s="172"/>
      <c r="C122" s="6">
        <v>0</v>
      </c>
      <c r="D122" s="71">
        <f>(D121/$C$120)</f>
        <v>0</v>
      </c>
      <c r="E122" s="71">
        <f>(E121/$C$120)</f>
        <v>0</v>
      </c>
      <c r="F122" s="14"/>
      <c r="G122" s="14"/>
      <c r="H122" s="14"/>
      <c r="I122" s="14"/>
      <c r="J122" s="14"/>
      <c r="K122" s="14"/>
      <c r="L122" s="14"/>
      <c r="M122" s="14"/>
      <c r="N122" s="14"/>
      <c r="O122" s="176"/>
      <c r="P122" s="175"/>
    </row>
    <row r="123" spans="1:24" ht="16.5" customHeight="1" x14ac:dyDescent="0.25">
      <c r="A123" s="186" t="s">
        <v>312</v>
      </c>
      <c r="B123" s="379"/>
      <c r="C123" s="166" t="s">
        <v>34</v>
      </c>
      <c r="D123" s="167"/>
      <c r="E123" s="168"/>
      <c r="F123" s="43"/>
      <c r="G123" s="43"/>
      <c r="H123" s="43"/>
      <c r="I123" s="43"/>
      <c r="J123" s="43"/>
      <c r="K123" s="43"/>
      <c r="L123" s="43"/>
      <c r="M123" s="43"/>
      <c r="N123" s="43"/>
      <c r="O123" s="43"/>
      <c r="P123" s="43"/>
    </row>
    <row r="124" spans="1:24" ht="55.5" customHeight="1" x14ac:dyDescent="0.25">
      <c r="A124" s="189" t="s">
        <v>311</v>
      </c>
      <c r="B124" s="157"/>
      <c r="C124" s="60">
        <v>0</v>
      </c>
      <c r="D124" s="60">
        <v>0.5</v>
      </c>
      <c r="E124" s="60">
        <v>1</v>
      </c>
      <c r="F124" s="61"/>
      <c r="G124" s="61"/>
      <c r="H124" s="61"/>
      <c r="I124" s="61"/>
      <c r="J124" s="61"/>
      <c r="K124" s="61"/>
      <c r="L124" s="61"/>
      <c r="M124" s="61"/>
      <c r="N124" s="61"/>
      <c r="O124" s="60" t="s">
        <v>250</v>
      </c>
      <c r="P124" s="62" t="s">
        <v>9</v>
      </c>
    </row>
    <row r="125" spans="1:24" ht="40.5" customHeight="1" x14ac:dyDescent="0.25">
      <c r="A125" s="1">
        <v>1</v>
      </c>
      <c r="B125" s="20" t="s">
        <v>44</v>
      </c>
      <c r="C125" s="19" t="s">
        <v>13</v>
      </c>
      <c r="D125" s="74" t="s">
        <v>88</v>
      </c>
      <c r="E125" s="19"/>
      <c r="F125" s="4"/>
      <c r="G125" s="4"/>
      <c r="H125" s="4"/>
      <c r="I125" s="4"/>
      <c r="J125" s="4"/>
      <c r="K125" s="4"/>
      <c r="L125" s="4"/>
      <c r="M125" s="4"/>
      <c r="N125" s="4"/>
      <c r="O125" s="5"/>
      <c r="P125" s="5"/>
    </row>
    <row r="126" spans="1:24" ht="40.5" customHeight="1" x14ac:dyDescent="0.25">
      <c r="A126" s="1">
        <v>2</v>
      </c>
      <c r="B126" s="20" t="s">
        <v>43</v>
      </c>
      <c r="C126" s="19" t="s">
        <v>13</v>
      </c>
      <c r="D126" s="74" t="s">
        <v>88</v>
      </c>
      <c r="E126" s="19"/>
      <c r="F126" s="4"/>
      <c r="G126" s="4"/>
      <c r="H126" s="4"/>
      <c r="I126" s="4"/>
      <c r="J126" s="4"/>
      <c r="K126" s="4"/>
      <c r="L126" s="4"/>
      <c r="M126" s="4"/>
      <c r="N126" s="4"/>
      <c r="O126" s="5"/>
      <c r="P126" s="5"/>
    </row>
    <row r="127" spans="1:24" ht="67.5" customHeight="1" x14ac:dyDescent="0.25">
      <c r="A127" s="1">
        <v>3</v>
      </c>
      <c r="B127" s="20" t="s">
        <v>42</v>
      </c>
      <c r="C127" s="19" t="s">
        <v>13</v>
      </c>
      <c r="D127" s="74" t="s">
        <v>88</v>
      </c>
      <c r="E127" s="19"/>
      <c r="F127" s="4"/>
      <c r="G127" s="4"/>
      <c r="H127" s="4"/>
      <c r="I127" s="4"/>
      <c r="J127" s="4"/>
      <c r="K127" s="4"/>
      <c r="L127" s="4"/>
      <c r="M127" s="4"/>
      <c r="N127" s="4"/>
      <c r="O127" s="5"/>
      <c r="P127" s="5"/>
    </row>
    <row r="128" spans="1:24" ht="37.5" customHeight="1" x14ac:dyDescent="0.25">
      <c r="A128" s="232"/>
      <c r="B128" s="18" t="s">
        <v>313</v>
      </c>
      <c r="C128" s="243">
        <v>3</v>
      </c>
      <c r="D128" s="243"/>
      <c r="E128" s="243"/>
      <c r="F128" s="14"/>
      <c r="G128" s="14"/>
      <c r="H128" s="14"/>
      <c r="I128" s="14"/>
      <c r="J128" s="14"/>
      <c r="K128" s="14"/>
      <c r="L128" s="14"/>
      <c r="M128" s="14"/>
      <c r="N128" s="14"/>
      <c r="O128" s="17" t="s">
        <v>11</v>
      </c>
      <c r="P128" s="364" t="s">
        <v>302</v>
      </c>
    </row>
    <row r="129" spans="1:16" ht="16.5" x14ac:dyDescent="0.25">
      <c r="A129" s="232"/>
      <c r="B129" s="15" t="s">
        <v>10</v>
      </c>
      <c r="C129" s="16">
        <v>0</v>
      </c>
      <c r="D129" s="16" t="s">
        <v>88</v>
      </c>
      <c r="E129" s="16">
        <f>COUNTA(E125:E127)</f>
        <v>0</v>
      </c>
      <c r="F129" s="14"/>
      <c r="G129" s="14"/>
      <c r="H129" s="14"/>
      <c r="I129" s="14"/>
      <c r="J129" s="14"/>
      <c r="K129" s="14"/>
      <c r="L129" s="14"/>
      <c r="M129" s="14"/>
      <c r="N129" s="14"/>
      <c r="O129" s="176">
        <f>(E129)/(C128)</f>
        <v>0</v>
      </c>
      <c r="P129" s="365"/>
    </row>
    <row r="130" spans="1:16" ht="16.5" x14ac:dyDescent="0.25">
      <c r="A130" s="233"/>
      <c r="B130" s="15" t="s">
        <v>24</v>
      </c>
      <c r="C130" s="6">
        <v>0</v>
      </c>
      <c r="D130" s="71" t="s">
        <v>88</v>
      </c>
      <c r="E130" s="71">
        <f>(E129/$C$128)</f>
        <v>0</v>
      </c>
      <c r="F130" s="14"/>
      <c r="G130" s="14"/>
      <c r="H130" s="14"/>
      <c r="I130" s="14"/>
      <c r="J130" s="14"/>
      <c r="K130" s="14"/>
      <c r="L130" s="14"/>
      <c r="M130" s="14"/>
      <c r="N130" s="14"/>
      <c r="O130" s="176"/>
      <c r="P130" s="365"/>
    </row>
    <row r="131" spans="1:16" ht="36" customHeight="1" x14ac:dyDescent="0.25">
      <c r="A131" s="186" t="s">
        <v>314</v>
      </c>
      <c r="B131" s="379"/>
      <c r="C131" s="385" t="s">
        <v>34</v>
      </c>
      <c r="D131" s="386"/>
      <c r="E131" s="387"/>
      <c r="F131" s="43"/>
      <c r="G131" s="43"/>
      <c r="H131" s="43"/>
      <c r="I131" s="43"/>
      <c r="J131" s="43"/>
      <c r="K131" s="43"/>
      <c r="L131" s="43"/>
      <c r="M131" s="43"/>
      <c r="N131" s="43"/>
      <c r="O131" s="43"/>
      <c r="P131" s="43"/>
    </row>
    <row r="132" spans="1:16" ht="55.5" customHeight="1" x14ac:dyDescent="0.25">
      <c r="A132" s="189" t="s">
        <v>316</v>
      </c>
      <c r="B132" s="157"/>
      <c r="C132" s="60">
        <v>0</v>
      </c>
      <c r="D132" s="60">
        <v>0.5</v>
      </c>
      <c r="E132" s="60">
        <v>1</v>
      </c>
      <c r="F132" s="61"/>
      <c r="G132" s="61"/>
      <c r="H132" s="61"/>
      <c r="I132" s="61"/>
      <c r="J132" s="61"/>
      <c r="K132" s="61"/>
      <c r="L132" s="61"/>
      <c r="M132" s="61"/>
      <c r="N132" s="61"/>
      <c r="O132" s="60" t="s">
        <v>250</v>
      </c>
      <c r="P132" s="62" t="s">
        <v>9</v>
      </c>
    </row>
    <row r="133" spans="1:16" ht="52.5" customHeight="1" x14ac:dyDescent="0.25">
      <c r="A133" s="1">
        <v>1</v>
      </c>
      <c r="B133" s="20" t="s">
        <v>41</v>
      </c>
      <c r="C133" s="19" t="s">
        <v>13</v>
      </c>
      <c r="D133" s="74" t="s">
        <v>88</v>
      </c>
      <c r="E133" s="19"/>
      <c r="F133" s="4"/>
      <c r="G133" s="4"/>
      <c r="H133" s="4"/>
      <c r="I133" s="4"/>
      <c r="J133" s="4"/>
      <c r="K133" s="4"/>
      <c r="L133" s="4"/>
      <c r="M133" s="4"/>
      <c r="N133" s="4"/>
      <c r="O133" s="5"/>
      <c r="P133" s="5"/>
    </row>
    <row r="134" spans="1:16" ht="37.5" customHeight="1" x14ac:dyDescent="0.25">
      <c r="A134" s="1">
        <v>2</v>
      </c>
      <c r="B134" s="20" t="s">
        <v>126</v>
      </c>
      <c r="C134" s="19" t="s">
        <v>13</v>
      </c>
      <c r="D134" s="74" t="s">
        <v>88</v>
      </c>
      <c r="E134" s="19"/>
      <c r="F134" s="4"/>
      <c r="G134" s="4"/>
      <c r="H134" s="4"/>
      <c r="I134" s="4"/>
      <c r="J134" s="4"/>
      <c r="K134" s="4"/>
      <c r="L134" s="4"/>
      <c r="M134" s="4"/>
      <c r="N134" s="4"/>
      <c r="O134" s="5"/>
      <c r="P134" s="5"/>
    </row>
    <row r="135" spans="1:16" ht="37.5" customHeight="1" x14ac:dyDescent="0.25">
      <c r="A135" s="1">
        <v>3</v>
      </c>
      <c r="B135" s="20" t="s">
        <v>40</v>
      </c>
      <c r="C135" s="19" t="s">
        <v>13</v>
      </c>
      <c r="D135" s="74" t="s">
        <v>88</v>
      </c>
      <c r="E135" s="19"/>
      <c r="F135" s="4"/>
      <c r="G135" s="4"/>
      <c r="H135" s="4"/>
      <c r="I135" s="4"/>
      <c r="J135" s="4"/>
      <c r="K135" s="4"/>
      <c r="L135" s="4"/>
      <c r="M135" s="4"/>
      <c r="N135" s="4"/>
      <c r="O135" s="5"/>
      <c r="P135" s="5"/>
    </row>
    <row r="136" spans="1:16" ht="53.25" customHeight="1" x14ac:dyDescent="0.25">
      <c r="A136" s="68">
        <v>4</v>
      </c>
      <c r="B136" s="69" t="s">
        <v>39</v>
      </c>
      <c r="C136" s="19" t="s">
        <v>13</v>
      </c>
      <c r="D136" s="74" t="s">
        <v>88</v>
      </c>
      <c r="E136" s="19"/>
      <c r="F136" s="4"/>
      <c r="G136" s="4"/>
      <c r="H136" s="4"/>
      <c r="I136" s="4"/>
      <c r="J136" s="4"/>
      <c r="K136" s="4"/>
      <c r="L136" s="4"/>
      <c r="M136" s="4"/>
      <c r="N136" s="4"/>
      <c r="O136" s="5"/>
      <c r="P136" s="5"/>
    </row>
    <row r="137" spans="1:16" ht="37.5" customHeight="1" x14ac:dyDescent="0.25">
      <c r="A137" s="373" t="s">
        <v>315</v>
      </c>
      <c r="B137" s="371"/>
      <c r="C137" s="243">
        <v>4</v>
      </c>
      <c r="D137" s="243"/>
      <c r="E137" s="243"/>
      <c r="F137" s="14"/>
      <c r="G137" s="14"/>
      <c r="H137" s="14"/>
      <c r="I137" s="14"/>
      <c r="J137" s="14"/>
      <c r="K137" s="14"/>
      <c r="L137" s="14"/>
      <c r="M137" s="14"/>
      <c r="N137" s="14"/>
      <c r="O137" s="17" t="s">
        <v>11</v>
      </c>
      <c r="P137" s="364" t="s">
        <v>302</v>
      </c>
    </row>
    <row r="138" spans="1:16" ht="16.5" x14ac:dyDescent="0.25">
      <c r="A138" s="373" t="s">
        <v>10</v>
      </c>
      <c r="B138" s="371"/>
      <c r="C138" s="16">
        <v>0</v>
      </c>
      <c r="D138" s="16" t="s">
        <v>88</v>
      </c>
      <c r="E138" s="16">
        <f>COUNTA(E134:E136)</f>
        <v>0</v>
      </c>
      <c r="F138" s="14"/>
      <c r="G138" s="14"/>
      <c r="H138" s="14"/>
      <c r="I138" s="14"/>
      <c r="J138" s="14"/>
      <c r="K138" s="14"/>
      <c r="L138" s="14"/>
      <c r="M138" s="14"/>
      <c r="N138" s="14"/>
      <c r="O138" s="176">
        <f>(E138)/(C137)</f>
        <v>0</v>
      </c>
      <c r="P138" s="365"/>
    </row>
    <row r="139" spans="1:16" ht="16.5" x14ac:dyDescent="0.25">
      <c r="A139" s="373" t="s">
        <v>24</v>
      </c>
      <c r="B139" s="371"/>
      <c r="C139" s="6">
        <v>0</v>
      </c>
      <c r="D139" s="71" t="s">
        <v>88</v>
      </c>
      <c r="E139" s="71">
        <f>(E138/$C$137)</f>
        <v>0</v>
      </c>
      <c r="F139" s="14"/>
      <c r="G139" s="14"/>
      <c r="H139" s="14"/>
      <c r="I139" s="14"/>
      <c r="J139" s="14"/>
      <c r="K139" s="14"/>
      <c r="L139" s="14"/>
      <c r="M139" s="14"/>
      <c r="N139" s="14"/>
      <c r="O139" s="176"/>
      <c r="P139" s="365"/>
    </row>
    <row r="140" spans="1:16" ht="17.25" customHeight="1" x14ac:dyDescent="0.25">
      <c r="A140" s="372" t="s">
        <v>317</v>
      </c>
      <c r="B140" s="372"/>
      <c r="C140" s="230"/>
      <c r="D140" s="230"/>
      <c r="E140" s="230"/>
      <c r="F140" s="230"/>
      <c r="G140" s="230"/>
      <c r="H140" s="230"/>
      <c r="I140" s="230"/>
      <c r="J140" s="230"/>
      <c r="K140" s="230"/>
      <c r="L140" s="230"/>
      <c r="M140" s="230"/>
      <c r="N140" s="230"/>
      <c r="O140" s="230"/>
      <c r="P140" s="230"/>
    </row>
    <row r="141" spans="1:16" ht="16.5" customHeight="1" x14ac:dyDescent="0.25">
      <c r="A141" s="271" t="s">
        <v>114</v>
      </c>
      <c r="B141" s="276"/>
      <c r="C141" s="276"/>
      <c r="D141" s="276"/>
      <c r="E141" s="276"/>
      <c r="F141" s="276"/>
      <c r="G141" s="276"/>
      <c r="H141" s="276"/>
      <c r="I141" s="276"/>
      <c r="J141" s="276"/>
      <c r="K141" s="276"/>
      <c r="L141" s="276"/>
      <c r="M141" s="276"/>
      <c r="N141" s="276"/>
      <c r="O141" s="276"/>
      <c r="P141" s="277"/>
    </row>
    <row r="142" spans="1:16" ht="16.5" customHeight="1" x14ac:dyDescent="0.25">
      <c r="A142" s="283" t="s">
        <v>318</v>
      </c>
      <c r="B142" s="284"/>
      <c r="C142" s="166" t="s">
        <v>34</v>
      </c>
      <c r="D142" s="167"/>
      <c r="E142" s="168"/>
      <c r="F142" s="43"/>
      <c r="G142" s="43"/>
      <c r="H142" s="43"/>
      <c r="I142" s="43"/>
      <c r="J142" s="43"/>
      <c r="K142" s="43"/>
      <c r="L142" s="43"/>
      <c r="M142" s="43"/>
      <c r="N142" s="43"/>
      <c r="O142" s="43"/>
      <c r="P142" s="43"/>
    </row>
    <row r="143" spans="1:16" ht="36" customHeight="1" x14ac:dyDescent="0.25">
      <c r="A143" s="271" t="s">
        <v>319</v>
      </c>
      <c r="B143" s="272"/>
      <c r="C143" s="60">
        <v>0</v>
      </c>
      <c r="D143" s="60">
        <v>0.5</v>
      </c>
      <c r="E143" s="60">
        <v>1</v>
      </c>
      <c r="F143" s="61"/>
      <c r="G143" s="61"/>
      <c r="H143" s="61"/>
      <c r="I143" s="61"/>
      <c r="J143" s="61"/>
      <c r="K143" s="61"/>
      <c r="L143" s="61"/>
      <c r="M143" s="61"/>
      <c r="N143" s="61"/>
      <c r="O143" s="60" t="s">
        <v>250</v>
      </c>
      <c r="P143" s="62" t="s">
        <v>9</v>
      </c>
    </row>
    <row r="144" spans="1:16" ht="16.5" customHeight="1" x14ac:dyDescent="0.25">
      <c r="A144" s="35">
        <v>1</v>
      </c>
      <c r="B144" s="34" t="s">
        <v>115</v>
      </c>
      <c r="C144" s="36" t="s">
        <v>13</v>
      </c>
      <c r="D144" s="74" t="s">
        <v>88</v>
      </c>
      <c r="E144" s="36"/>
      <c r="F144" s="37"/>
      <c r="G144" s="37"/>
      <c r="H144" s="37"/>
      <c r="I144" s="37"/>
      <c r="J144" s="37"/>
      <c r="K144" s="37"/>
      <c r="L144" s="37"/>
      <c r="M144" s="37"/>
      <c r="N144" s="37"/>
      <c r="O144" s="38"/>
      <c r="P144" s="38"/>
    </row>
    <row r="145" spans="1:16" ht="36" customHeight="1" x14ac:dyDescent="0.25">
      <c r="A145" s="35">
        <v>2</v>
      </c>
      <c r="B145" s="34" t="s">
        <v>121</v>
      </c>
      <c r="C145" s="36" t="s">
        <v>13</v>
      </c>
      <c r="D145" s="74" t="s">
        <v>88</v>
      </c>
      <c r="E145" s="36"/>
      <c r="F145" s="37"/>
      <c r="G145" s="37"/>
      <c r="H145" s="37"/>
      <c r="I145" s="37"/>
      <c r="J145" s="37"/>
      <c r="K145" s="37"/>
      <c r="L145" s="37"/>
      <c r="M145" s="37"/>
      <c r="N145" s="37"/>
      <c r="O145" s="38"/>
      <c r="P145" s="38"/>
    </row>
    <row r="146" spans="1:16" ht="17.25" customHeight="1" x14ac:dyDescent="0.25">
      <c r="A146" s="35">
        <v>3</v>
      </c>
      <c r="B146" s="34" t="s">
        <v>116</v>
      </c>
      <c r="C146" s="36" t="s">
        <v>13</v>
      </c>
      <c r="D146" s="74" t="s">
        <v>88</v>
      </c>
      <c r="E146" s="36"/>
      <c r="F146" s="37"/>
      <c r="G146" s="37"/>
      <c r="H146" s="37"/>
      <c r="I146" s="37"/>
      <c r="J146" s="37"/>
      <c r="K146" s="37"/>
      <c r="L146" s="37"/>
      <c r="M146" s="37"/>
      <c r="N146" s="37"/>
      <c r="O146" s="38"/>
      <c r="P146" s="38"/>
    </row>
    <row r="147" spans="1:16" ht="49.5" x14ac:dyDescent="0.25">
      <c r="A147" s="35">
        <v>4</v>
      </c>
      <c r="B147" s="34" t="s">
        <v>320</v>
      </c>
      <c r="C147" s="36" t="s">
        <v>13</v>
      </c>
      <c r="D147" s="74" t="s">
        <v>88</v>
      </c>
      <c r="E147" s="36"/>
      <c r="F147" s="37"/>
      <c r="G147" s="37"/>
      <c r="H147" s="37"/>
      <c r="I147" s="37"/>
      <c r="J147" s="37"/>
      <c r="K147" s="37"/>
      <c r="L147" s="37"/>
      <c r="M147" s="37"/>
      <c r="N147" s="37"/>
      <c r="O147" s="38"/>
      <c r="P147" s="38"/>
    </row>
    <row r="148" spans="1:16" ht="16.5" x14ac:dyDescent="0.25">
      <c r="A148" s="35">
        <v>5</v>
      </c>
      <c r="B148" s="34" t="s">
        <v>117</v>
      </c>
      <c r="C148" s="36" t="s">
        <v>13</v>
      </c>
      <c r="D148" s="74" t="s">
        <v>88</v>
      </c>
      <c r="E148" s="36"/>
      <c r="F148" s="37"/>
      <c r="G148" s="37"/>
      <c r="H148" s="37"/>
      <c r="I148" s="37"/>
      <c r="J148" s="37"/>
      <c r="K148" s="37"/>
      <c r="L148" s="37"/>
      <c r="M148" s="37"/>
      <c r="N148" s="37"/>
      <c r="O148" s="38"/>
      <c r="P148" s="38"/>
    </row>
    <row r="149" spans="1:16" ht="33" x14ac:dyDescent="0.25">
      <c r="A149" s="35">
        <v>6</v>
      </c>
      <c r="B149" s="34" t="s">
        <v>118</v>
      </c>
      <c r="C149" s="36" t="s">
        <v>13</v>
      </c>
      <c r="D149" s="74" t="s">
        <v>88</v>
      </c>
      <c r="E149" s="36"/>
      <c r="F149" s="37"/>
      <c r="G149" s="37"/>
      <c r="H149" s="37"/>
      <c r="I149" s="37"/>
      <c r="J149" s="37"/>
      <c r="K149" s="37"/>
      <c r="L149" s="37"/>
      <c r="M149" s="37"/>
      <c r="N149" s="37"/>
      <c r="O149" s="38"/>
      <c r="P149" s="38"/>
    </row>
    <row r="150" spans="1:16" ht="51.75" customHeight="1" x14ac:dyDescent="0.25">
      <c r="A150" s="77">
        <v>7</v>
      </c>
      <c r="B150" s="80" t="s">
        <v>321</v>
      </c>
      <c r="C150" s="36" t="s">
        <v>13</v>
      </c>
      <c r="D150" s="74" t="s">
        <v>88</v>
      </c>
      <c r="E150" s="36"/>
      <c r="F150" s="37"/>
      <c r="G150" s="37"/>
      <c r="H150" s="37"/>
      <c r="I150" s="37"/>
      <c r="J150" s="37"/>
      <c r="K150" s="37"/>
      <c r="L150" s="37"/>
      <c r="M150" s="37"/>
      <c r="N150" s="37"/>
      <c r="O150" s="38"/>
      <c r="P150" s="38"/>
    </row>
    <row r="151" spans="1:16" ht="15.75" customHeight="1" x14ac:dyDescent="0.25">
      <c r="A151" s="370" t="s">
        <v>322</v>
      </c>
      <c r="B151" s="371"/>
      <c r="C151" s="288">
        <v>7</v>
      </c>
      <c r="D151" s="288"/>
      <c r="E151" s="288"/>
      <c r="F151" s="39"/>
      <c r="G151" s="39"/>
      <c r="H151" s="39"/>
      <c r="I151" s="39"/>
      <c r="J151" s="39"/>
      <c r="K151" s="39"/>
      <c r="L151" s="39"/>
      <c r="M151" s="39"/>
      <c r="N151" s="39"/>
      <c r="O151" s="40" t="s">
        <v>11</v>
      </c>
      <c r="P151" s="364" t="s">
        <v>302</v>
      </c>
    </row>
    <row r="152" spans="1:16" ht="16.5" x14ac:dyDescent="0.25">
      <c r="A152" s="370" t="s">
        <v>10</v>
      </c>
      <c r="B152" s="371"/>
      <c r="C152" s="16">
        <v>0</v>
      </c>
      <c r="D152" s="16" t="s">
        <v>88</v>
      </c>
      <c r="E152" s="16">
        <f>COUNTA(E148:E150)</f>
        <v>0</v>
      </c>
      <c r="F152" s="14"/>
      <c r="G152" s="14"/>
      <c r="H152" s="14"/>
      <c r="I152" s="14"/>
      <c r="J152" s="14"/>
      <c r="K152" s="14"/>
      <c r="L152" s="14"/>
      <c r="M152" s="14"/>
      <c r="N152" s="14"/>
      <c r="O152" s="176">
        <f>(E152)/(C151)</f>
        <v>0</v>
      </c>
      <c r="P152" s="365"/>
    </row>
    <row r="153" spans="1:16" ht="16.5" x14ac:dyDescent="0.25">
      <c r="A153" s="370" t="s">
        <v>24</v>
      </c>
      <c r="B153" s="371"/>
      <c r="C153" s="6">
        <v>0</v>
      </c>
      <c r="D153" s="71" t="s">
        <v>88</v>
      </c>
      <c r="E153" s="71">
        <f>(E152/$C$137)</f>
        <v>0</v>
      </c>
      <c r="F153" s="14"/>
      <c r="G153" s="14"/>
      <c r="H153" s="14"/>
      <c r="I153" s="14"/>
      <c r="J153" s="14"/>
      <c r="K153" s="14"/>
      <c r="L153" s="14"/>
      <c r="M153" s="14"/>
      <c r="N153" s="14"/>
      <c r="O153" s="176"/>
      <c r="P153" s="366"/>
    </row>
    <row r="154" spans="1:16" ht="16.5" customHeight="1" x14ac:dyDescent="0.25">
      <c r="A154" s="362" t="s">
        <v>323</v>
      </c>
      <c r="B154" s="363"/>
      <c r="C154" s="166" t="s">
        <v>34</v>
      </c>
      <c r="D154" s="167"/>
      <c r="E154" s="168"/>
      <c r="F154" s="43"/>
      <c r="G154" s="43"/>
      <c r="H154" s="43"/>
      <c r="I154" s="43"/>
      <c r="J154" s="43"/>
      <c r="K154" s="43"/>
      <c r="L154" s="43"/>
      <c r="M154" s="43"/>
      <c r="N154" s="43"/>
      <c r="O154" s="43"/>
      <c r="P154" s="43"/>
    </row>
    <row r="155" spans="1:16" ht="54.75" customHeight="1" x14ac:dyDescent="0.25">
      <c r="A155" s="271" t="s">
        <v>324</v>
      </c>
      <c r="B155" s="277"/>
      <c r="C155" s="60">
        <v>0</v>
      </c>
      <c r="D155" s="60">
        <v>0.5</v>
      </c>
      <c r="E155" s="60">
        <v>1</v>
      </c>
      <c r="F155" s="61"/>
      <c r="G155" s="61"/>
      <c r="H155" s="61"/>
      <c r="I155" s="61"/>
      <c r="J155" s="61"/>
      <c r="K155" s="61"/>
      <c r="L155" s="61"/>
      <c r="M155" s="61"/>
      <c r="N155" s="61"/>
      <c r="O155" s="60" t="s">
        <v>250</v>
      </c>
      <c r="P155" s="62" t="s">
        <v>9</v>
      </c>
    </row>
    <row r="156" spans="1:16" ht="53.25" customHeight="1" x14ac:dyDescent="0.25">
      <c r="A156" s="35">
        <v>1</v>
      </c>
      <c r="B156" s="34" t="s">
        <v>325</v>
      </c>
      <c r="C156" s="36" t="s">
        <v>13</v>
      </c>
      <c r="D156" s="36"/>
      <c r="E156" s="36"/>
      <c r="F156" s="37"/>
      <c r="G156" s="37"/>
      <c r="H156" s="37"/>
      <c r="I156" s="37"/>
      <c r="J156" s="37"/>
      <c r="K156" s="37"/>
      <c r="L156" s="37"/>
      <c r="M156" s="37"/>
      <c r="N156" s="37"/>
      <c r="O156" s="38"/>
      <c r="P156" s="38"/>
    </row>
    <row r="157" spans="1:16" ht="52.5" customHeight="1" x14ac:dyDescent="0.25">
      <c r="A157" s="35">
        <v>2</v>
      </c>
      <c r="B157" s="34" t="s">
        <v>326</v>
      </c>
      <c r="C157" s="36" t="s">
        <v>13</v>
      </c>
      <c r="D157" s="36"/>
      <c r="E157" s="36"/>
      <c r="F157" s="37"/>
      <c r="G157" s="37"/>
      <c r="H157" s="37"/>
      <c r="I157" s="37"/>
      <c r="J157" s="37"/>
      <c r="K157" s="37"/>
      <c r="L157" s="37"/>
      <c r="M157" s="37"/>
      <c r="N157" s="37"/>
      <c r="O157" s="38"/>
      <c r="P157" s="38"/>
    </row>
    <row r="158" spans="1:16" ht="52.5" customHeight="1" x14ac:dyDescent="0.25">
      <c r="A158" s="77">
        <v>3</v>
      </c>
      <c r="B158" s="80" t="s">
        <v>327</v>
      </c>
      <c r="C158" s="36" t="s">
        <v>13</v>
      </c>
      <c r="D158" s="36"/>
      <c r="E158" s="36"/>
      <c r="F158" s="37"/>
      <c r="G158" s="37"/>
      <c r="H158" s="37"/>
      <c r="I158" s="37"/>
      <c r="J158" s="37"/>
      <c r="K158" s="37"/>
      <c r="L158" s="37"/>
      <c r="M158" s="37"/>
      <c r="N158" s="37"/>
      <c r="O158" s="38"/>
      <c r="P158" s="38"/>
    </row>
    <row r="159" spans="1:16" ht="18.75" customHeight="1" x14ac:dyDescent="0.25">
      <c r="A159" s="370" t="s">
        <v>328</v>
      </c>
      <c r="B159" s="371"/>
      <c r="C159" s="288">
        <v>3</v>
      </c>
      <c r="D159" s="288"/>
      <c r="E159" s="288"/>
      <c r="F159" s="39"/>
      <c r="G159" s="39"/>
      <c r="H159" s="39"/>
      <c r="I159" s="39"/>
      <c r="J159" s="39"/>
      <c r="K159" s="39"/>
      <c r="L159" s="39"/>
      <c r="M159" s="39"/>
      <c r="N159" s="39"/>
      <c r="O159" s="40" t="s">
        <v>11</v>
      </c>
      <c r="P159" s="367"/>
    </row>
    <row r="160" spans="1:16" ht="16.5" x14ac:dyDescent="0.25">
      <c r="A160" s="370" t="s">
        <v>10</v>
      </c>
      <c r="B160" s="371"/>
      <c r="C160" s="16">
        <v>0</v>
      </c>
      <c r="D160" s="41">
        <f>COUNTA(D156:D158)*0.5</f>
        <v>0</v>
      </c>
      <c r="E160" s="41">
        <f>COUNTA(E156:E158)</f>
        <v>0</v>
      </c>
      <c r="F160" s="39"/>
      <c r="G160" s="39"/>
      <c r="H160" s="39"/>
      <c r="I160" s="39"/>
      <c r="J160" s="39"/>
      <c r="K160" s="39"/>
      <c r="L160" s="39"/>
      <c r="M160" s="39"/>
      <c r="N160" s="39"/>
      <c r="O160" s="176">
        <f>(D160+E160)/(C159)</f>
        <v>0</v>
      </c>
      <c r="P160" s="368"/>
    </row>
    <row r="161" spans="1:16" ht="16.5" x14ac:dyDescent="0.25">
      <c r="A161" s="370" t="s">
        <v>24</v>
      </c>
      <c r="B161" s="371"/>
      <c r="C161" s="6">
        <v>0</v>
      </c>
      <c r="D161" s="72">
        <f>(D160/$C$151)</f>
        <v>0</v>
      </c>
      <c r="E161" s="72">
        <f>(E160/$C159)</f>
        <v>0</v>
      </c>
      <c r="F161" s="39"/>
      <c r="G161" s="39"/>
      <c r="H161" s="39"/>
      <c r="I161" s="39"/>
      <c r="J161" s="39"/>
      <c r="K161" s="39"/>
      <c r="L161" s="39"/>
      <c r="M161" s="39"/>
      <c r="N161" s="39"/>
      <c r="O161" s="176"/>
      <c r="P161" s="369"/>
    </row>
    <row r="162" spans="1:16" ht="16.5" customHeight="1" x14ac:dyDescent="0.25">
      <c r="A162" s="362" t="s">
        <v>329</v>
      </c>
      <c r="B162" s="363"/>
      <c r="C162" s="166" t="s">
        <v>34</v>
      </c>
      <c r="D162" s="167"/>
      <c r="E162" s="168"/>
      <c r="F162" s="43"/>
      <c r="G162" s="43"/>
      <c r="H162" s="43"/>
      <c r="I162" s="43"/>
      <c r="J162" s="43"/>
      <c r="K162" s="43"/>
      <c r="L162" s="43"/>
      <c r="M162" s="43"/>
      <c r="N162" s="43"/>
      <c r="O162" s="43"/>
      <c r="P162" s="43"/>
    </row>
    <row r="163" spans="1:16" ht="36" customHeight="1" x14ac:dyDescent="0.25">
      <c r="A163" s="271" t="s">
        <v>331</v>
      </c>
      <c r="B163" s="277"/>
      <c r="C163" s="60">
        <v>0</v>
      </c>
      <c r="D163" s="60">
        <v>0.5</v>
      </c>
      <c r="E163" s="60">
        <v>1</v>
      </c>
      <c r="F163" s="61"/>
      <c r="G163" s="61"/>
      <c r="H163" s="61"/>
      <c r="I163" s="61"/>
      <c r="J163" s="61"/>
      <c r="K163" s="61"/>
      <c r="L163" s="61"/>
      <c r="M163" s="61"/>
      <c r="N163" s="61"/>
      <c r="O163" s="60" t="s">
        <v>250</v>
      </c>
      <c r="P163" s="62" t="s">
        <v>9</v>
      </c>
    </row>
    <row r="164" spans="1:16" ht="21" customHeight="1" x14ac:dyDescent="0.25">
      <c r="A164" s="35">
        <v>1</v>
      </c>
      <c r="B164" s="34" t="s">
        <v>115</v>
      </c>
      <c r="C164" s="36" t="s">
        <v>13</v>
      </c>
      <c r="D164" s="74" t="s">
        <v>88</v>
      </c>
      <c r="E164" s="36"/>
      <c r="F164" s="37"/>
      <c r="G164" s="37"/>
      <c r="H164" s="37"/>
      <c r="I164" s="37"/>
      <c r="J164" s="37"/>
      <c r="K164" s="37"/>
      <c r="L164" s="37"/>
      <c r="M164" s="37"/>
      <c r="N164" s="37"/>
      <c r="O164" s="38"/>
      <c r="P164" s="38"/>
    </row>
    <row r="165" spans="1:16" ht="36" customHeight="1" x14ac:dyDescent="0.25">
      <c r="A165" s="35">
        <v>2</v>
      </c>
      <c r="B165" s="34" t="s">
        <v>332</v>
      </c>
      <c r="C165" s="36" t="s">
        <v>13</v>
      </c>
      <c r="D165" s="74" t="s">
        <v>88</v>
      </c>
      <c r="E165" s="36"/>
      <c r="F165" s="37"/>
      <c r="G165" s="37"/>
      <c r="H165" s="37"/>
      <c r="I165" s="37"/>
      <c r="J165" s="37"/>
      <c r="K165" s="37"/>
      <c r="L165" s="37"/>
      <c r="M165" s="37"/>
      <c r="N165" s="37"/>
      <c r="O165" s="38"/>
      <c r="P165" s="38"/>
    </row>
    <row r="166" spans="1:16" ht="18" customHeight="1" x14ac:dyDescent="0.25">
      <c r="A166" s="35">
        <v>3</v>
      </c>
      <c r="B166" s="34" t="s">
        <v>116</v>
      </c>
      <c r="C166" s="36" t="s">
        <v>13</v>
      </c>
      <c r="D166" s="74" t="s">
        <v>88</v>
      </c>
      <c r="E166" s="36"/>
      <c r="F166" s="37"/>
      <c r="G166" s="37"/>
      <c r="H166" s="37"/>
      <c r="I166" s="37"/>
      <c r="J166" s="37"/>
      <c r="K166" s="37"/>
      <c r="L166" s="37"/>
      <c r="M166" s="37"/>
      <c r="N166" s="37"/>
      <c r="O166" s="38"/>
      <c r="P166" s="38"/>
    </row>
    <row r="167" spans="1:16" ht="51.75" customHeight="1" x14ac:dyDescent="0.25">
      <c r="A167" s="35">
        <v>4</v>
      </c>
      <c r="B167" s="34" t="s">
        <v>320</v>
      </c>
      <c r="C167" s="36" t="s">
        <v>13</v>
      </c>
      <c r="D167" s="74" t="s">
        <v>88</v>
      </c>
      <c r="E167" s="36"/>
      <c r="F167" s="37"/>
      <c r="G167" s="37"/>
      <c r="H167" s="37"/>
      <c r="I167" s="37"/>
      <c r="J167" s="37"/>
      <c r="K167" s="37"/>
      <c r="L167" s="37"/>
      <c r="M167" s="37"/>
      <c r="N167" s="37"/>
      <c r="O167" s="38"/>
      <c r="P167" s="38"/>
    </row>
    <row r="168" spans="1:16" ht="16.5" x14ac:dyDescent="0.25">
      <c r="A168" s="35">
        <v>5</v>
      </c>
      <c r="B168" s="34" t="s">
        <v>117</v>
      </c>
      <c r="C168" s="36" t="s">
        <v>13</v>
      </c>
      <c r="D168" s="74" t="s">
        <v>88</v>
      </c>
      <c r="E168" s="36"/>
      <c r="F168" s="37"/>
      <c r="G168" s="37"/>
      <c r="H168" s="37"/>
      <c r="I168" s="37"/>
      <c r="J168" s="37"/>
      <c r="K168" s="37"/>
      <c r="L168" s="37"/>
      <c r="M168" s="37"/>
      <c r="N168" s="37"/>
      <c r="O168" s="38"/>
      <c r="P168" s="38"/>
    </row>
    <row r="169" spans="1:16" ht="33" x14ac:dyDescent="0.25">
      <c r="A169" s="35">
        <v>6</v>
      </c>
      <c r="B169" s="34" t="s">
        <v>118</v>
      </c>
      <c r="C169" s="36" t="s">
        <v>13</v>
      </c>
      <c r="D169" s="74" t="s">
        <v>88</v>
      </c>
      <c r="E169" s="36"/>
      <c r="F169" s="37"/>
      <c r="G169" s="37"/>
      <c r="H169" s="37"/>
      <c r="I169" s="37"/>
      <c r="J169" s="37"/>
      <c r="K169" s="37"/>
      <c r="L169" s="37"/>
      <c r="M169" s="37"/>
      <c r="N169" s="37"/>
      <c r="O169" s="38"/>
      <c r="P169" s="38"/>
    </row>
    <row r="170" spans="1:16" ht="52.5" customHeight="1" x14ac:dyDescent="0.25">
      <c r="A170" s="77">
        <v>7</v>
      </c>
      <c r="B170" s="80" t="s">
        <v>321</v>
      </c>
      <c r="C170" s="36" t="s">
        <v>13</v>
      </c>
      <c r="D170" s="74" t="s">
        <v>88</v>
      </c>
      <c r="E170" s="36"/>
      <c r="F170" s="37"/>
      <c r="G170" s="37"/>
      <c r="H170" s="37"/>
      <c r="I170" s="37"/>
      <c r="J170" s="37"/>
      <c r="K170" s="37"/>
      <c r="L170" s="37"/>
      <c r="M170" s="37"/>
      <c r="N170" s="37"/>
      <c r="O170" s="38"/>
      <c r="P170" s="38"/>
    </row>
    <row r="171" spans="1:16" ht="18" customHeight="1" x14ac:dyDescent="0.25">
      <c r="A171" s="370" t="s">
        <v>330</v>
      </c>
      <c r="B171" s="371"/>
      <c r="C171" s="288">
        <v>7</v>
      </c>
      <c r="D171" s="288"/>
      <c r="E171" s="288"/>
      <c r="F171" s="39"/>
      <c r="G171" s="39"/>
      <c r="H171" s="39"/>
      <c r="I171" s="39"/>
      <c r="J171" s="39"/>
      <c r="K171" s="39"/>
      <c r="L171" s="39"/>
      <c r="M171" s="39"/>
      <c r="N171" s="39"/>
      <c r="O171" s="40" t="s">
        <v>11</v>
      </c>
      <c r="P171" s="364" t="s">
        <v>302</v>
      </c>
    </row>
    <row r="172" spans="1:16" ht="16.5" x14ac:dyDescent="0.25">
      <c r="A172" s="370" t="s">
        <v>10</v>
      </c>
      <c r="B172" s="371"/>
      <c r="C172" s="16">
        <v>0</v>
      </c>
      <c r="D172" s="16" t="s">
        <v>88</v>
      </c>
      <c r="E172" s="16">
        <f>COUNTA(E164:N170)</f>
        <v>0</v>
      </c>
      <c r="F172" s="14"/>
      <c r="G172" s="14"/>
      <c r="H172" s="14"/>
      <c r="I172" s="14"/>
      <c r="J172" s="14"/>
      <c r="K172" s="14"/>
      <c r="L172" s="14"/>
      <c r="M172" s="14"/>
      <c r="N172" s="14"/>
      <c r="O172" s="176">
        <f>(E172)/(C171)</f>
        <v>0</v>
      </c>
      <c r="P172" s="365"/>
    </row>
    <row r="173" spans="1:16" ht="16.5" x14ac:dyDescent="0.25">
      <c r="A173" s="370" t="s">
        <v>24</v>
      </c>
      <c r="B173" s="371"/>
      <c r="C173" s="6">
        <v>0</v>
      </c>
      <c r="D173" s="71" t="s">
        <v>88</v>
      </c>
      <c r="E173" s="71">
        <f>(E172/$C$171)</f>
        <v>0</v>
      </c>
      <c r="F173" s="14"/>
      <c r="G173" s="14"/>
      <c r="H173" s="14"/>
      <c r="I173" s="14"/>
      <c r="J173" s="14"/>
      <c r="K173" s="14"/>
      <c r="L173" s="14"/>
      <c r="M173" s="14"/>
      <c r="N173" s="14"/>
      <c r="O173" s="176"/>
      <c r="P173" s="366"/>
    </row>
    <row r="174" spans="1:16" ht="16.5" customHeight="1" x14ac:dyDescent="0.25">
      <c r="A174" s="362" t="s">
        <v>333</v>
      </c>
      <c r="B174" s="363"/>
      <c r="C174" s="166" t="s">
        <v>34</v>
      </c>
      <c r="D174" s="167"/>
      <c r="E174" s="168"/>
      <c r="F174" s="43"/>
      <c r="G174" s="43"/>
      <c r="H174" s="43"/>
      <c r="I174" s="43"/>
      <c r="J174" s="43"/>
      <c r="K174" s="43"/>
      <c r="L174" s="43"/>
      <c r="M174" s="43"/>
      <c r="N174" s="43"/>
      <c r="O174" s="43"/>
      <c r="P174" s="43"/>
    </row>
    <row r="175" spans="1:16" ht="54.75" customHeight="1" x14ac:dyDescent="0.25">
      <c r="A175" s="271" t="s">
        <v>334</v>
      </c>
      <c r="B175" s="277"/>
      <c r="C175" s="60">
        <v>0</v>
      </c>
      <c r="D175" s="60">
        <v>0.5</v>
      </c>
      <c r="E175" s="60">
        <v>1</v>
      </c>
      <c r="F175" s="61"/>
      <c r="G175" s="61"/>
      <c r="H175" s="61"/>
      <c r="I175" s="61"/>
      <c r="J175" s="61"/>
      <c r="K175" s="61"/>
      <c r="L175" s="61"/>
      <c r="M175" s="61"/>
      <c r="N175" s="61"/>
      <c r="O175" s="60" t="s">
        <v>250</v>
      </c>
      <c r="P175" s="62" t="s">
        <v>9</v>
      </c>
    </row>
    <row r="176" spans="1:16" ht="53.25" customHeight="1" x14ac:dyDescent="0.25">
      <c r="A176" s="35">
        <v>1</v>
      </c>
      <c r="B176" s="34" t="s">
        <v>325</v>
      </c>
      <c r="C176" s="36" t="s">
        <v>13</v>
      </c>
      <c r="D176" s="36"/>
      <c r="E176" s="36"/>
      <c r="F176" s="37"/>
      <c r="G176" s="37"/>
      <c r="H176" s="37"/>
      <c r="I176" s="37"/>
      <c r="J176" s="37"/>
      <c r="K176" s="37"/>
      <c r="L176" s="37"/>
      <c r="M176" s="37"/>
      <c r="N176" s="37"/>
      <c r="O176" s="38"/>
      <c r="P176" s="38"/>
    </row>
    <row r="177" spans="1:16" ht="52.5" customHeight="1" x14ac:dyDescent="0.25">
      <c r="A177" s="35">
        <v>2</v>
      </c>
      <c r="B177" s="34" t="s">
        <v>326</v>
      </c>
      <c r="C177" s="36" t="s">
        <v>13</v>
      </c>
      <c r="D177" s="36"/>
      <c r="E177" s="36"/>
      <c r="F177" s="37"/>
      <c r="G177" s="37"/>
      <c r="H177" s="37"/>
      <c r="I177" s="37"/>
      <c r="J177" s="37"/>
      <c r="K177" s="37"/>
      <c r="L177" s="37"/>
      <c r="M177" s="37"/>
      <c r="N177" s="37"/>
      <c r="O177" s="38"/>
      <c r="P177" s="38"/>
    </row>
    <row r="178" spans="1:16" ht="52.5" customHeight="1" x14ac:dyDescent="0.25">
      <c r="A178" s="77">
        <v>3</v>
      </c>
      <c r="B178" s="80" t="s">
        <v>327</v>
      </c>
      <c r="C178" s="36" t="s">
        <v>13</v>
      </c>
      <c r="D178" s="36"/>
      <c r="E178" s="36"/>
      <c r="F178" s="37"/>
      <c r="G178" s="37"/>
      <c r="H178" s="37"/>
      <c r="I178" s="37"/>
      <c r="J178" s="37"/>
      <c r="K178" s="37"/>
      <c r="L178" s="37"/>
      <c r="M178" s="37"/>
      <c r="N178" s="37"/>
      <c r="O178" s="38"/>
      <c r="P178" s="38"/>
    </row>
    <row r="179" spans="1:16" ht="18.75" customHeight="1" x14ac:dyDescent="0.25">
      <c r="A179" s="370" t="s">
        <v>335</v>
      </c>
      <c r="B179" s="371"/>
      <c r="C179" s="288">
        <v>3</v>
      </c>
      <c r="D179" s="288"/>
      <c r="E179" s="288"/>
      <c r="F179" s="39"/>
      <c r="G179" s="39"/>
      <c r="H179" s="39"/>
      <c r="I179" s="39"/>
      <c r="J179" s="39"/>
      <c r="K179" s="39"/>
      <c r="L179" s="39"/>
      <c r="M179" s="39"/>
      <c r="N179" s="39"/>
      <c r="O179" s="40" t="s">
        <v>11</v>
      </c>
      <c r="P179" s="367"/>
    </row>
    <row r="180" spans="1:16" ht="16.5" x14ac:dyDescent="0.25">
      <c r="A180" s="370" t="s">
        <v>10</v>
      </c>
      <c r="B180" s="371"/>
      <c r="C180" s="16">
        <v>0</v>
      </c>
      <c r="D180" s="41">
        <f>COUNTA(D176:D178)*0.5</f>
        <v>0</v>
      </c>
      <c r="E180" s="41">
        <f>COUNTA(E176:E178)</f>
        <v>0</v>
      </c>
      <c r="F180" s="39"/>
      <c r="G180" s="39"/>
      <c r="H180" s="39"/>
      <c r="I180" s="39"/>
      <c r="J180" s="39"/>
      <c r="K180" s="39"/>
      <c r="L180" s="39"/>
      <c r="M180" s="39"/>
      <c r="N180" s="39"/>
      <c r="O180" s="176">
        <f>(D180+E180)/(C179)</f>
        <v>0</v>
      </c>
      <c r="P180" s="368"/>
    </row>
    <row r="181" spans="1:16" ht="16.5" x14ac:dyDescent="0.25">
      <c r="A181" s="370" t="s">
        <v>24</v>
      </c>
      <c r="B181" s="371"/>
      <c r="C181" s="6">
        <v>0</v>
      </c>
      <c r="D181" s="72">
        <f>(D180/$C$151)</f>
        <v>0</v>
      </c>
      <c r="E181" s="72">
        <f>(E180/$C179)</f>
        <v>0</v>
      </c>
      <c r="F181" s="39"/>
      <c r="G181" s="39"/>
      <c r="H181" s="39"/>
      <c r="I181" s="39"/>
      <c r="J181" s="39"/>
      <c r="K181" s="39"/>
      <c r="L181" s="39"/>
      <c r="M181" s="39"/>
      <c r="N181" s="39"/>
      <c r="O181" s="176"/>
      <c r="P181" s="369"/>
    </row>
    <row r="183" spans="1:16" ht="16.5" customHeight="1" x14ac:dyDescent="0.25">
      <c r="A183" s="278" t="s">
        <v>336</v>
      </c>
      <c r="B183" s="247"/>
      <c r="C183" s="247"/>
      <c r="D183" s="247"/>
      <c r="E183" s="247"/>
      <c r="F183" s="247"/>
      <c r="G183" s="247"/>
      <c r="H183" s="247"/>
      <c r="I183" s="247"/>
      <c r="J183" s="247"/>
      <c r="K183" s="247"/>
      <c r="L183" s="247"/>
      <c r="M183" s="247"/>
      <c r="N183" s="247"/>
      <c r="O183" s="247"/>
      <c r="P183" s="248"/>
    </row>
    <row r="184" spans="1:16" ht="16.5" customHeight="1" x14ac:dyDescent="0.25">
      <c r="A184" s="283" t="s">
        <v>242</v>
      </c>
      <c r="B184" s="284"/>
      <c r="C184" s="166" t="s">
        <v>34</v>
      </c>
      <c r="D184" s="167"/>
      <c r="E184" s="168"/>
      <c r="F184" s="43"/>
      <c r="G184" s="43"/>
      <c r="H184" s="43"/>
      <c r="I184" s="43"/>
      <c r="J184" s="43"/>
      <c r="K184" s="43"/>
      <c r="L184" s="43"/>
      <c r="M184" s="43"/>
      <c r="N184" s="43"/>
      <c r="O184" s="43"/>
      <c r="P184" s="43"/>
    </row>
    <row r="185" spans="1:16" ht="84" customHeight="1" x14ac:dyDescent="0.25">
      <c r="A185" s="271" t="s">
        <v>113</v>
      </c>
      <c r="B185" s="277"/>
      <c r="C185" s="60">
        <v>0</v>
      </c>
      <c r="D185" s="60">
        <v>0.5</v>
      </c>
      <c r="E185" s="60">
        <v>1</v>
      </c>
      <c r="F185" s="61"/>
      <c r="G185" s="61"/>
      <c r="H185" s="61"/>
      <c r="I185" s="61"/>
      <c r="J185" s="61"/>
      <c r="K185" s="61"/>
      <c r="L185" s="61"/>
      <c r="M185" s="61"/>
      <c r="N185" s="61"/>
      <c r="O185" s="60" t="s">
        <v>250</v>
      </c>
      <c r="P185" s="62" t="s">
        <v>9</v>
      </c>
    </row>
    <row r="186" spans="1:16" ht="15" x14ac:dyDescent="0.25">
      <c r="A186" s="382" t="s">
        <v>247</v>
      </c>
      <c r="B186" s="253"/>
      <c r="C186" s="383"/>
      <c r="D186" s="383"/>
      <c r="E186" s="383"/>
      <c r="F186" s="383"/>
      <c r="G186" s="383"/>
      <c r="H186" s="383"/>
      <c r="I186" s="383"/>
      <c r="J186" s="383"/>
      <c r="K186" s="383"/>
      <c r="L186" s="383"/>
      <c r="M186" s="383"/>
      <c r="N186" s="383"/>
      <c r="O186" s="383"/>
      <c r="P186" s="384"/>
    </row>
    <row r="187" spans="1:16" ht="16.5" x14ac:dyDescent="0.25">
      <c r="A187" s="35">
        <v>1</v>
      </c>
      <c r="B187" s="54" t="s">
        <v>112</v>
      </c>
      <c r="C187" s="36" t="s">
        <v>13</v>
      </c>
      <c r="D187" s="36" t="s">
        <v>88</v>
      </c>
      <c r="E187" s="36"/>
      <c r="F187" s="37"/>
      <c r="G187" s="37"/>
      <c r="H187" s="37"/>
      <c r="I187" s="37"/>
      <c r="J187" s="37"/>
      <c r="K187" s="37"/>
      <c r="L187" s="37"/>
      <c r="M187" s="37"/>
      <c r="N187" s="37"/>
      <c r="O187" s="38"/>
      <c r="P187" s="38"/>
    </row>
    <row r="188" spans="1:16" ht="16.5" x14ac:dyDescent="0.25">
      <c r="A188" s="35">
        <v>2</v>
      </c>
      <c r="B188" s="54" t="s">
        <v>111</v>
      </c>
      <c r="C188" s="36" t="s">
        <v>13</v>
      </c>
      <c r="D188" s="36" t="s">
        <v>88</v>
      </c>
      <c r="E188" s="36"/>
      <c r="F188" s="37"/>
      <c r="G188" s="37"/>
      <c r="H188" s="37"/>
      <c r="I188" s="37"/>
      <c r="J188" s="37"/>
      <c r="K188" s="37"/>
      <c r="L188" s="37"/>
      <c r="M188" s="37"/>
      <c r="N188" s="37"/>
      <c r="O188" s="38"/>
      <c r="P188" s="38"/>
    </row>
    <row r="189" spans="1:16" ht="16.5" x14ac:dyDescent="0.25">
      <c r="A189" s="35">
        <v>3</v>
      </c>
      <c r="B189" s="54" t="s">
        <v>110</v>
      </c>
      <c r="C189" s="36" t="s">
        <v>13</v>
      </c>
      <c r="D189" s="36" t="s">
        <v>88</v>
      </c>
      <c r="E189" s="36"/>
      <c r="F189" s="37"/>
      <c r="G189" s="37"/>
      <c r="H189" s="37"/>
      <c r="I189" s="37"/>
      <c r="J189" s="37"/>
      <c r="K189" s="37"/>
      <c r="L189" s="37"/>
      <c r="M189" s="37"/>
      <c r="N189" s="37"/>
      <c r="O189" s="38"/>
      <c r="P189" s="38"/>
    </row>
    <row r="190" spans="1:16" ht="16.5" x14ac:dyDescent="0.25">
      <c r="A190" s="35">
        <v>4</v>
      </c>
      <c r="B190" s="54" t="s">
        <v>109</v>
      </c>
      <c r="C190" s="36" t="s">
        <v>13</v>
      </c>
      <c r="D190" s="36" t="s">
        <v>88</v>
      </c>
      <c r="E190" s="36"/>
      <c r="F190" s="37"/>
      <c r="G190" s="37"/>
      <c r="H190" s="37"/>
      <c r="I190" s="37"/>
      <c r="J190" s="37"/>
      <c r="K190" s="37"/>
      <c r="L190" s="37"/>
      <c r="M190" s="37"/>
      <c r="N190" s="37"/>
      <c r="O190" s="38"/>
      <c r="P190" s="38"/>
    </row>
    <row r="191" spans="1:16" ht="16.5" x14ac:dyDescent="0.25">
      <c r="A191" s="35">
        <v>5</v>
      </c>
      <c r="B191" s="54" t="s">
        <v>108</v>
      </c>
      <c r="C191" s="36" t="s">
        <v>13</v>
      </c>
      <c r="D191" s="36" t="s">
        <v>88</v>
      </c>
      <c r="E191" s="36"/>
      <c r="F191" s="37"/>
      <c r="G191" s="37"/>
      <c r="H191" s="37"/>
      <c r="I191" s="37"/>
      <c r="J191" s="37"/>
      <c r="K191" s="37"/>
      <c r="L191" s="37"/>
      <c r="M191" s="37"/>
      <c r="N191" s="37"/>
      <c r="O191" s="38"/>
      <c r="P191" s="38"/>
    </row>
    <row r="192" spans="1:16" ht="16.5" x14ac:dyDescent="0.25">
      <c r="A192" s="35">
        <v>6</v>
      </c>
      <c r="B192" s="54" t="s">
        <v>107</v>
      </c>
      <c r="C192" s="36" t="s">
        <v>13</v>
      </c>
      <c r="D192" s="36" t="s">
        <v>88</v>
      </c>
      <c r="E192" s="36"/>
      <c r="F192" s="37"/>
      <c r="G192" s="37"/>
      <c r="H192" s="37"/>
      <c r="I192" s="37"/>
      <c r="J192" s="37"/>
      <c r="K192" s="37"/>
      <c r="L192" s="37"/>
      <c r="M192" s="37"/>
      <c r="N192" s="37"/>
      <c r="O192" s="38"/>
      <c r="P192" s="38"/>
    </row>
    <row r="193" spans="1:16" ht="16.5" x14ac:dyDescent="0.25">
      <c r="A193" s="35">
        <v>7</v>
      </c>
      <c r="B193" s="54" t="s">
        <v>106</v>
      </c>
      <c r="C193" s="36" t="s">
        <v>13</v>
      </c>
      <c r="D193" s="36" t="s">
        <v>88</v>
      </c>
      <c r="E193" s="36"/>
      <c r="F193" s="37"/>
      <c r="G193" s="37"/>
      <c r="H193" s="37"/>
      <c r="I193" s="37"/>
      <c r="J193" s="37"/>
      <c r="K193" s="37"/>
      <c r="L193" s="37"/>
      <c r="M193" s="37"/>
      <c r="N193" s="37"/>
      <c r="O193" s="38"/>
      <c r="P193" s="38"/>
    </row>
    <row r="194" spans="1:16" ht="15" x14ac:dyDescent="0.25">
      <c r="A194" s="382" t="s">
        <v>105</v>
      </c>
      <c r="B194" s="253"/>
      <c r="C194" s="383"/>
      <c r="D194" s="383"/>
      <c r="E194" s="383"/>
      <c r="F194" s="383"/>
      <c r="G194" s="383"/>
      <c r="H194" s="383"/>
      <c r="I194" s="383"/>
      <c r="J194" s="383"/>
      <c r="K194" s="383"/>
      <c r="L194" s="383"/>
      <c r="M194" s="383"/>
      <c r="N194" s="383"/>
      <c r="O194" s="383"/>
      <c r="P194" s="384"/>
    </row>
    <row r="195" spans="1:16" ht="16.5" x14ac:dyDescent="0.25">
      <c r="A195" s="35">
        <v>8</v>
      </c>
      <c r="B195" s="55" t="s">
        <v>104</v>
      </c>
      <c r="C195" s="36" t="s">
        <v>13</v>
      </c>
      <c r="D195" s="36" t="s">
        <v>88</v>
      </c>
      <c r="E195" s="36"/>
      <c r="F195" s="37"/>
      <c r="G195" s="37"/>
      <c r="H195" s="37"/>
      <c r="I195" s="37"/>
      <c r="J195" s="37"/>
      <c r="K195" s="37"/>
      <c r="L195" s="37"/>
      <c r="M195" s="37"/>
      <c r="N195" s="37"/>
      <c r="O195" s="38"/>
      <c r="P195" s="38"/>
    </row>
    <row r="196" spans="1:16" ht="16.5" x14ac:dyDescent="0.25">
      <c r="A196" s="35">
        <v>9</v>
      </c>
      <c r="B196" s="55" t="s">
        <v>103</v>
      </c>
      <c r="C196" s="36" t="s">
        <v>13</v>
      </c>
      <c r="D196" s="36" t="s">
        <v>88</v>
      </c>
      <c r="E196" s="36"/>
      <c r="F196" s="37"/>
      <c r="G196" s="37"/>
      <c r="H196" s="37"/>
      <c r="I196" s="37"/>
      <c r="J196" s="37"/>
      <c r="K196" s="37"/>
      <c r="L196" s="37"/>
      <c r="M196" s="37"/>
      <c r="N196" s="37"/>
      <c r="O196" s="38"/>
      <c r="P196" s="38"/>
    </row>
    <row r="197" spans="1:16" ht="16.5" x14ac:dyDescent="0.25">
      <c r="A197" s="35">
        <v>10</v>
      </c>
      <c r="B197" s="55" t="s">
        <v>102</v>
      </c>
      <c r="C197" s="36" t="s">
        <v>13</v>
      </c>
      <c r="D197" s="36" t="s">
        <v>88</v>
      </c>
      <c r="E197" s="36"/>
      <c r="F197" s="37"/>
      <c r="G197" s="37"/>
      <c r="H197" s="37"/>
      <c r="I197" s="37"/>
      <c r="J197" s="37"/>
      <c r="K197" s="37"/>
      <c r="L197" s="37"/>
      <c r="M197" s="37"/>
      <c r="N197" s="37"/>
      <c r="O197" s="38"/>
      <c r="P197" s="38"/>
    </row>
    <row r="198" spans="1:16" ht="16.5" x14ac:dyDescent="0.25">
      <c r="A198" s="35">
        <v>11</v>
      </c>
      <c r="B198" s="55" t="s">
        <v>101</v>
      </c>
      <c r="C198" s="36" t="s">
        <v>13</v>
      </c>
      <c r="D198" s="36" t="s">
        <v>88</v>
      </c>
      <c r="E198" s="36"/>
      <c r="F198" s="37"/>
      <c r="G198" s="37"/>
      <c r="H198" s="37"/>
      <c r="I198" s="37"/>
      <c r="J198" s="37"/>
      <c r="K198" s="37"/>
      <c r="L198" s="37"/>
      <c r="M198" s="37"/>
      <c r="N198" s="37"/>
      <c r="O198" s="38"/>
      <c r="P198" s="38"/>
    </row>
    <row r="199" spans="1:16" ht="31.5" x14ac:dyDescent="0.25">
      <c r="A199" s="35">
        <v>12</v>
      </c>
      <c r="B199" s="55" t="s">
        <v>100</v>
      </c>
      <c r="C199" s="36" t="s">
        <v>13</v>
      </c>
      <c r="D199" s="36" t="s">
        <v>88</v>
      </c>
      <c r="E199" s="36"/>
      <c r="F199" s="37"/>
      <c r="G199" s="37"/>
      <c r="H199" s="37"/>
      <c r="I199" s="37"/>
      <c r="J199" s="37"/>
      <c r="K199" s="37"/>
      <c r="L199" s="37"/>
      <c r="M199" s="37"/>
      <c r="N199" s="37"/>
      <c r="O199" s="38"/>
      <c r="P199" s="38"/>
    </row>
    <row r="200" spans="1:16" ht="47.25" x14ac:dyDescent="0.25">
      <c r="A200" s="35">
        <v>13</v>
      </c>
      <c r="B200" s="55" t="s">
        <v>99</v>
      </c>
      <c r="C200" s="36" t="s">
        <v>13</v>
      </c>
      <c r="D200" s="36" t="s">
        <v>88</v>
      </c>
      <c r="E200" s="36"/>
      <c r="F200" s="37"/>
      <c r="G200" s="37"/>
      <c r="H200" s="37"/>
      <c r="I200" s="37"/>
      <c r="J200" s="37"/>
      <c r="K200" s="37"/>
      <c r="L200" s="37"/>
      <c r="M200" s="37"/>
      <c r="N200" s="37"/>
      <c r="O200" s="38"/>
      <c r="P200" s="38"/>
    </row>
    <row r="201" spans="1:16" ht="31.5" x14ac:dyDescent="0.25">
      <c r="A201" s="35">
        <v>14</v>
      </c>
      <c r="B201" s="55" t="s">
        <v>98</v>
      </c>
      <c r="C201" s="36" t="s">
        <v>13</v>
      </c>
      <c r="D201" s="36" t="s">
        <v>88</v>
      </c>
      <c r="E201" s="36"/>
      <c r="F201" s="37"/>
      <c r="G201" s="37"/>
      <c r="H201" s="37"/>
      <c r="I201" s="37"/>
      <c r="J201" s="37"/>
      <c r="K201" s="37"/>
      <c r="L201" s="37"/>
      <c r="M201" s="37"/>
      <c r="N201" s="37"/>
      <c r="O201" s="38"/>
      <c r="P201" s="38"/>
    </row>
    <row r="202" spans="1:16" ht="31.5" x14ac:dyDescent="0.25">
      <c r="A202" s="35">
        <v>15</v>
      </c>
      <c r="B202" s="55" t="s">
        <v>97</v>
      </c>
      <c r="C202" s="36" t="s">
        <v>13</v>
      </c>
      <c r="D202" s="36" t="s">
        <v>88</v>
      </c>
      <c r="E202" s="36"/>
      <c r="F202" s="37"/>
      <c r="G202" s="37"/>
      <c r="H202" s="37"/>
      <c r="I202" s="37"/>
      <c r="J202" s="37"/>
      <c r="K202" s="37"/>
      <c r="L202" s="37"/>
      <c r="M202" s="37"/>
      <c r="N202" s="37"/>
      <c r="O202" s="38"/>
      <c r="P202" s="38"/>
    </row>
    <row r="203" spans="1:16" ht="31.5" x14ac:dyDescent="0.25">
      <c r="A203" s="35">
        <v>16</v>
      </c>
      <c r="B203" s="55" t="s">
        <v>96</v>
      </c>
      <c r="C203" s="36" t="s">
        <v>13</v>
      </c>
      <c r="D203" s="36" t="s">
        <v>88</v>
      </c>
      <c r="E203" s="36"/>
      <c r="F203" s="37"/>
      <c r="G203" s="37"/>
      <c r="H203" s="37"/>
      <c r="I203" s="37"/>
      <c r="J203" s="37"/>
      <c r="K203" s="37"/>
      <c r="L203" s="37"/>
      <c r="M203" s="37"/>
      <c r="N203" s="37"/>
      <c r="O203" s="38"/>
      <c r="P203" s="38"/>
    </row>
    <row r="204" spans="1:16" ht="31.5" x14ac:dyDescent="0.25">
      <c r="A204" s="35">
        <v>17</v>
      </c>
      <c r="B204" s="55" t="s">
        <v>95</v>
      </c>
      <c r="C204" s="36" t="s">
        <v>13</v>
      </c>
      <c r="D204" s="36" t="s">
        <v>88</v>
      </c>
      <c r="E204" s="36"/>
      <c r="F204" s="37"/>
      <c r="G204" s="37"/>
      <c r="H204" s="37"/>
      <c r="I204" s="37"/>
      <c r="J204" s="37"/>
      <c r="K204" s="37"/>
      <c r="L204" s="37"/>
      <c r="M204" s="37"/>
      <c r="N204" s="37"/>
      <c r="O204" s="38"/>
      <c r="P204" s="38"/>
    </row>
    <row r="205" spans="1:16" ht="31.5" x14ac:dyDescent="0.25">
      <c r="A205" s="35">
        <v>18</v>
      </c>
      <c r="B205" s="55" t="s">
        <v>94</v>
      </c>
      <c r="C205" s="36" t="s">
        <v>13</v>
      </c>
      <c r="D205" s="36" t="s">
        <v>88</v>
      </c>
      <c r="E205" s="36"/>
      <c r="F205" s="37"/>
      <c r="G205" s="37"/>
      <c r="H205" s="37"/>
      <c r="I205" s="37"/>
      <c r="J205" s="37"/>
      <c r="K205" s="37"/>
      <c r="L205" s="37"/>
      <c r="M205" s="37"/>
      <c r="N205" s="37"/>
      <c r="O205" s="38"/>
      <c r="P205" s="38"/>
    </row>
    <row r="206" spans="1:16" ht="16.5" x14ac:dyDescent="0.25">
      <c r="A206" s="35">
        <v>19</v>
      </c>
      <c r="B206" s="55" t="s">
        <v>93</v>
      </c>
      <c r="C206" s="36" t="s">
        <v>13</v>
      </c>
      <c r="D206" s="36" t="s">
        <v>88</v>
      </c>
      <c r="E206" s="36"/>
      <c r="F206" s="37"/>
      <c r="G206" s="37"/>
      <c r="H206" s="37"/>
      <c r="I206" s="37"/>
      <c r="J206" s="37"/>
      <c r="K206" s="37"/>
      <c r="L206" s="37"/>
      <c r="M206" s="37"/>
      <c r="N206" s="37"/>
      <c r="O206" s="38"/>
      <c r="P206" s="38"/>
    </row>
    <row r="207" spans="1:16" ht="16.5" x14ac:dyDescent="0.25">
      <c r="A207" s="77">
        <v>20</v>
      </c>
      <c r="B207" s="79" t="s">
        <v>92</v>
      </c>
      <c r="C207" s="36" t="s">
        <v>13</v>
      </c>
      <c r="D207" s="36" t="s">
        <v>88</v>
      </c>
      <c r="E207" s="36"/>
      <c r="F207" s="37"/>
      <c r="G207" s="37"/>
      <c r="H207" s="37"/>
      <c r="I207" s="37"/>
      <c r="J207" s="37"/>
      <c r="K207" s="37"/>
      <c r="L207" s="37"/>
      <c r="M207" s="37"/>
      <c r="N207" s="37"/>
      <c r="O207" s="38"/>
      <c r="P207" s="38"/>
    </row>
    <row r="208" spans="1:16" ht="16.5" x14ac:dyDescent="0.25">
      <c r="A208" s="370" t="s">
        <v>245</v>
      </c>
      <c r="B208" s="371"/>
      <c r="C208" s="288">
        <v>20</v>
      </c>
      <c r="D208" s="288"/>
      <c r="E208" s="288"/>
      <c r="F208" s="39"/>
      <c r="G208" s="39"/>
      <c r="H208" s="39"/>
      <c r="I208" s="39"/>
      <c r="J208" s="39"/>
      <c r="K208" s="39"/>
      <c r="L208" s="39"/>
      <c r="M208" s="39"/>
      <c r="N208" s="39"/>
      <c r="O208" s="40" t="s">
        <v>11</v>
      </c>
      <c r="P208" s="381"/>
    </row>
    <row r="209" spans="1:16" ht="16.5" x14ac:dyDescent="0.25">
      <c r="A209" s="370" t="s">
        <v>281</v>
      </c>
      <c r="B209" s="371"/>
      <c r="C209" s="16">
        <v>0</v>
      </c>
      <c r="D209" s="16">
        <v>0</v>
      </c>
      <c r="E209" s="41">
        <f>COUNTA(E186:E193:E195:E207)</f>
        <v>0</v>
      </c>
      <c r="F209" s="39"/>
      <c r="G209" s="39"/>
      <c r="H209" s="39"/>
      <c r="I209" s="39"/>
      <c r="J209" s="39"/>
      <c r="K209" s="39"/>
      <c r="L209" s="39"/>
      <c r="M209" s="39"/>
      <c r="N209" s="39"/>
      <c r="O209" s="176">
        <f>(E209)/(C208)</f>
        <v>0</v>
      </c>
      <c r="P209" s="381"/>
    </row>
    <row r="210" spans="1:16" ht="16.5" x14ac:dyDescent="0.25">
      <c r="A210" s="370" t="s">
        <v>24</v>
      </c>
      <c r="B210" s="371"/>
      <c r="C210" s="6">
        <v>0</v>
      </c>
      <c r="D210" s="6">
        <v>0</v>
      </c>
      <c r="E210" s="72">
        <f>(E209/$C208)</f>
        <v>0</v>
      </c>
      <c r="F210" s="39"/>
      <c r="G210" s="39"/>
      <c r="H210" s="39"/>
      <c r="I210" s="39"/>
      <c r="J210" s="39"/>
      <c r="K210" s="39"/>
      <c r="L210" s="39"/>
      <c r="M210" s="39"/>
      <c r="N210" s="39"/>
      <c r="O210" s="176"/>
      <c r="P210" s="381"/>
    </row>
    <row r="211" spans="1:16" ht="15.75" customHeight="1" x14ac:dyDescent="0.25">
      <c r="A211" s="280" t="s">
        <v>337</v>
      </c>
      <c r="B211" s="388"/>
      <c r="C211" s="56"/>
      <c r="D211" s="56"/>
      <c r="E211" s="56"/>
      <c r="F211" s="56"/>
      <c r="G211" s="56"/>
      <c r="H211" s="56"/>
      <c r="I211" s="56"/>
      <c r="J211" s="56"/>
      <c r="K211" s="56"/>
      <c r="L211" s="56"/>
      <c r="M211" s="56"/>
      <c r="N211" s="56"/>
      <c r="O211" s="56"/>
      <c r="P211" s="57"/>
    </row>
    <row r="212" spans="1:16" ht="16.5" customHeight="1" x14ac:dyDescent="0.25">
      <c r="A212" s="58"/>
      <c r="B212" s="59"/>
      <c r="C212" s="166" t="s">
        <v>34</v>
      </c>
      <c r="D212" s="167"/>
      <c r="E212" s="168"/>
      <c r="F212" s="43"/>
      <c r="G212" s="43"/>
      <c r="H212" s="43"/>
      <c r="I212" s="43"/>
      <c r="J212" s="43"/>
      <c r="K212" s="43"/>
      <c r="L212" s="43"/>
      <c r="M212" s="43"/>
      <c r="N212" s="43"/>
      <c r="O212" s="43"/>
      <c r="P212" s="43"/>
    </row>
    <row r="213" spans="1:16" ht="33" customHeight="1" x14ac:dyDescent="0.25">
      <c r="A213" s="271" t="s">
        <v>91</v>
      </c>
      <c r="B213" s="384"/>
      <c r="C213" s="60">
        <v>0</v>
      </c>
      <c r="D213" s="60">
        <v>0.5</v>
      </c>
      <c r="E213" s="60">
        <v>1</v>
      </c>
      <c r="F213" s="61"/>
      <c r="G213" s="61"/>
      <c r="H213" s="61"/>
      <c r="I213" s="61"/>
      <c r="J213" s="61"/>
      <c r="K213" s="61"/>
      <c r="L213" s="61"/>
      <c r="M213" s="61"/>
      <c r="N213" s="61"/>
      <c r="O213" s="60" t="s">
        <v>250</v>
      </c>
      <c r="P213" s="62" t="s">
        <v>9</v>
      </c>
    </row>
    <row r="214" spans="1:16" ht="15" x14ac:dyDescent="0.25">
      <c r="A214" s="382" t="s">
        <v>243</v>
      </c>
      <c r="B214" s="253"/>
      <c r="C214" s="383"/>
      <c r="D214" s="383"/>
      <c r="E214" s="383"/>
      <c r="F214" s="383"/>
      <c r="G214" s="383"/>
      <c r="H214" s="383"/>
      <c r="I214" s="383"/>
      <c r="J214" s="383"/>
      <c r="K214" s="383"/>
      <c r="L214" s="383"/>
      <c r="M214" s="383"/>
      <c r="N214" s="383"/>
      <c r="O214" s="383"/>
      <c r="P214" s="384"/>
    </row>
    <row r="215" spans="1:16" ht="16.5" x14ac:dyDescent="0.25">
      <c r="A215" s="35">
        <v>1</v>
      </c>
      <c r="B215" s="73" t="s">
        <v>90</v>
      </c>
      <c r="C215" s="36" t="s">
        <v>13</v>
      </c>
      <c r="D215" s="36"/>
      <c r="E215" s="36"/>
      <c r="F215" s="37"/>
      <c r="G215" s="37"/>
      <c r="H215" s="37"/>
      <c r="I215" s="37"/>
      <c r="J215" s="37"/>
      <c r="K215" s="37"/>
      <c r="L215" s="37"/>
      <c r="M215" s="37"/>
      <c r="N215" s="37"/>
      <c r="O215" s="38"/>
      <c r="P215" s="38"/>
    </row>
    <row r="216" spans="1:16" ht="33" x14ac:dyDescent="0.25">
      <c r="A216" s="77">
        <v>2</v>
      </c>
      <c r="B216" s="78" t="s">
        <v>89</v>
      </c>
      <c r="C216" s="36" t="s">
        <v>13</v>
      </c>
      <c r="D216" s="36"/>
      <c r="E216" s="36"/>
      <c r="F216" s="37"/>
      <c r="G216" s="37"/>
      <c r="H216" s="37"/>
      <c r="I216" s="37"/>
      <c r="J216" s="37"/>
      <c r="K216" s="37"/>
      <c r="L216" s="37"/>
      <c r="M216" s="37"/>
      <c r="N216" s="37"/>
      <c r="O216" s="38"/>
      <c r="P216" s="38"/>
    </row>
    <row r="217" spans="1:16" ht="16.5" x14ac:dyDescent="0.25">
      <c r="A217" s="370" t="s">
        <v>244</v>
      </c>
      <c r="B217" s="371"/>
      <c r="C217" s="288">
        <v>2</v>
      </c>
      <c r="D217" s="288"/>
      <c r="E217" s="288"/>
      <c r="F217" s="39"/>
      <c r="G217" s="39"/>
      <c r="H217" s="39"/>
      <c r="I217" s="39"/>
      <c r="J217" s="39"/>
      <c r="K217" s="39"/>
      <c r="L217" s="39"/>
      <c r="M217" s="39"/>
      <c r="N217" s="39"/>
      <c r="O217" s="40" t="s">
        <v>11</v>
      </c>
      <c r="P217" s="367"/>
    </row>
    <row r="218" spans="1:16" ht="16.5" x14ac:dyDescent="0.25">
      <c r="A218" s="370" t="s">
        <v>10</v>
      </c>
      <c r="B218" s="371"/>
      <c r="C218" s="16">
        <v>0</v>
      </c>
      <c r="D218" s="41">
        <f>COUNTA(D215:D216)*0.5</f>
        <v>0</v>
      </c>
      <c r="E218" s="41">
        <f>COUNTA(E214:E216)</f>
        <v>0</v>
      </c>
      <c r="F218" s="39"/>
      <c r="G218" s="39"/>
      <c r="H218" s="39"/>
      <c r="I218" s="39"/>
      <c r="J218" s="39"/>
      <c r="K218" s="39"/>
      <c r="L218" s="39"/>
      <c r="M218" s="39"/>
      <c r="N218" s="39"/>
      <c r="O218" s="176">
        <f>(D218+E218)/(C217)</f>
        <v>0</v>
      </c>
      <c r="P218" s="368"/>
    </row>
    <row r="219" spans="1:16" ht="16.5" x14ac:dyDescent="0.25">
      <c r="A219" s="370" t="s">
        <v>24</v>
      </c>
      <c r="B219" s="371"/>
      <c r="C219" s="6">
        <v>0</v>
      </c>
      <c r="D219" s="72">
        <f>(D218/$C$217)</f>
        <v>0</v>
      </c>
      <c r="E219" s="72">
        <f>(E218/$C217)</f>
        <v>0</v>
      </c>
      <c r="F219" s="39"/>
      <c r="G219" s="39"/>
      <c r="H219" s="39"/>
      <c r="I219" s="39"/>
      <c r="J219" s="39"/>
      <c r="K219" s="39"/>
      <c r="L219" s="39"/>
      <c r="M219" s="39"/>
      <c r="N219" s="39"/>
      <c r="O219" s="176"/>
      <c r="P219" s="369"/>
    </row>
  </sheetData>
  <mergeCells count="217">
    <mergeCell ref="A174:B174"/>
    <mergeCell ref="A175:B175"/>
    <mergeCell ref="A179:B179"/>
    <mergeCell ref="C179:E179"/>
    <mergeCell ref="P179:P181"/>
    <mergeCell ref="A180:B180"/>
    <mergeCell ref="O180:O181"/>
    <mergeCell ref="A181:B181"/>
    <mergeCell ref="C174:E174"/>
    <mergeCell ref="P80:P82"/>
    <mergeCell ref="P113:P115"/>
    <mergeCell ref="P120:P122"/>
    <mergeCell ref="A214:P214"/>
    <mergeCell ref="A74:B74"/>
    <mergeCell ref="A75:B75"/>
    <mergeCell ref="A76:B76"/>
    <mergeCell ref="C212:E212"/>
    <mergeCell ref="A213:B213"/>
    <mergeCell ref="A131:B131"/>
    <mergeCell ref="C131:E131"/>
    <mergeCell ref="A132:B132"/>
    <mergeCell ref="C137:E137"/>
    <mergeCell ref="P137:P139"/>
    <mergeCell ref="O138:O139"/>
    <mergeCell ref="A123:B123"/>
    <mergeCell ref="C123:E123"/>
    <mergeCell ref="A124:B124"/>
    <mergeCell ref="A128:A130"/>
    <mergeCell ref="C128:E128"/>
    <mergeCell ref="P128:P130"/>
    <mergeCell ref="O129:O130"/>
    <mergeCell ref="A211:B211"/>
    <mergeCell ref="A84:B84"/>
    <mergeCell ref="C87:E87"/>
    <mergeCell ref="P87:P89"/>
    <mergeCell ref="O88:O89"/>
    <mergeCell ref="A90:P90"/>
    <mergeCell ref="A91:P91"/>
    <mergeCell ref="A92:B92"/>
    <mergeCell ref="C92:E92"/>
    <mergeCell ref="C162:E162"/>
    <mergeCell ref="A87:B87"/>
    <mergeCell ref="A88:B88"/>
    <mergeCell ref="A89:B89"/>
    <mergeCell ref="A104:B104"/>
    <mergeCell ref="A105:B105"/>
    <mergeCell ref="A106:B106"/>
    <mergeCell ref="A98:B98"/>
    <mergeCell ref="A99:B99"/>
    <mergeCell ref="A100:B100"/>
    <mergeCell ref="A137:B137"/>
    <mergeCell ref="A138:B138"/>
    <mergeCell ref="A139:B139"/>
    <mergeCell ref="A116:P116"/>
    <mergeCell ref="A117:B117"/>
    <mergeCell ref="C117:E117"/>
    <mergeCell ref="A118:B119"/>
    <mergeCell ref="C217:E217"/>
    <mergeCell ref="P217:P219"/>
    <mergeCell ref="O218:O219"/>
    <mergeCell ref="A183:P183"/>
    <mergeCell ref="A184:B184"/>
    <mergeCell ref="C184:E184"/>
    <mergeCell ref="A185:B185"/>
    <mergeCell ref="C208:E208"/>
    <mergeCell ref="P208:P210"/>
    <mergeCell ref="O209:O210"/>
    <mergeCell ref="A186:P186"/>
    <mergeCell ref="A194:P194"/>
    <mergeCell ref="A217:B217"/>
    <mergeCell ref="A218:B218"/>
    <mergeCell ref="A219:B219"/>
    <mergeCell ref="A208:B208"/>
    <mergeCell ref="A209:B209"/>
    <mergeCell ref="A210:B210"/>
    <mergeCell ref="A120:B120"/>
    <mergeCell ref="C120:E120"/>
    <mergeCell ref="A121:B121"/>
    <mergeCell ref="O121:O122"/>
    <mergeCell ref="A122:B122"/>
    <mergeCell ref="A111:B112"/>
    <mergeCell ref="A113:B113"/>
    <mergeCell ref="C113:E113"/>
    <mergeCell ref="A114:B114"/>
    <mergeCell ref="O114:O115"/>
    <mergeCell ref="A115:B115"/>
    <mergeCell ref="A109:B110"/>
    <mergeCell ref="A107:P107"/>
    <mergeCell ref="A108:P108"/>
    <mergeCell ref="C110:E110"/>
    <mergeCell ref="A77:B77"/>
    <mergeCell ref="C77:E77"/>
    <mergeCell ref="A78:B79"/>
    <mergeCell ref="A80:B80"/>
    <mergeCell ref="C80:E80"/>
    <mergeCell ref="A81:B81"/>
    <mergeCell ref="O81:O82"/>
    <mergeCell ref="A82:B82"/>
    <mergeCell ref="A83:B83"/>
    <mergeCell ref="C83:E83"/>
    <mergeCell ref="A93:B93"/>
    <mergeCell ref="C98:E98"/>
    <mergeCell ref="P98:P100"/>
    <mergeCell ref="O99:O100"/>
    <mergeCell ref="A101:B101"/>
    <mergeCell ref="C101:E101"/>
    <mergeCell ref="A102:B102"/>
    <mergeCell ref="C104:E104"/>
    <mergeCell ref="P104:P106"/>
    <mergeCell ref="O105:O106"/>
    <mergeCell ref="A69:P69"/>
    <mergeCell ref="A70:B70"/>
    <mergeCell ref="C70:E70"/>
    <mergeCell ref="A71:B71"/>
    <mergeCell ref="C74:E74"/>
    <mergeCell ref="P74:P76"/>
    <mergeCell ref="O75:O76"/>
    <mergeCell ref="A60:P60"/>
    <mergeCell ref="A61:P61"/>
    <mergeCell ref="A62:B62"/>
    <mergeCell ref="C62:E62"/>
    <mergeCell ref="A63:B63"/>
    <mergeCell ref="C66:E66"/>
    <mergeCell ref="P66:P68"/>
    <mergeCell ref="O67:O68"/>
    <mergeCell ref="A66:B66"/>
    <mergeCell ref="A67:B67"/>
    <mergeCell ref="A68:B68"/>
    <mergeCell ref="A48:P48"/>
    <mergeCell ref="A49:P49"/>
    <mergeCell ref="A50:B50"/>
    <mergeCell ref="C50:E50"/>
    <mergeCell ref="A51:B51"/>
    <mergeCell ref="C57:E57"/>
    <mergeCell ref="P57:P59"/>
    <mergeCell ref="O58:O59"/>
    <mergeCell ref="A57:B57"/>
    <mergeCell ref="A58:B58"/>
    <mergeCell ref="A59:B59"/>
    <mergeCell ref="A41:B41"/>
    <mergeCell ref="C41:E41"/>
    <mergeCell ref="A42:B42"/>
    <mergeCell ref="A45:B45"/>
    <mergeCell ref="C45:E45"/>
    <mergeCell ref="P45:P47"/>
    <mergeCell ref="A46:B46"/>
    <mergeCell ref="O46:O47"/>
    <mergeCell ref="A47:B47"/>
    <mergeCell ref="A34:B34"/>
    <mergeCell ref="C34:E34"/>
    <mergeCell ref="A35:B35"/>
    <mergeCell ref="A38:B38"/>
    <mergeCell ref="C38:E38"/>
    <mergeCell ref="P38:P40"/>
    <mergeCell ref="A39:B39"/>
    <mergeCell ref="O39:O40"/>
    <mergeCell ref="A40:B40"/>
    <mergeCell ref="A22:P22"/>
    <mergeCell ref="A23:P23"/>
    <mergeCell ref="A24:B24"/>
    <mergeCell ref="C24:E24"/>
    <mergeCell ref="A25:B25"/>
    <mergeCell ref="A31:B31"/>
    <mergeCell ref="C31:E31"/>
    <mergeCell ref="P31:P33"/>
    <mergeCell ref="A32:B32"/>
    <mergeCell ref="O32:O33"/>
    <mergeCell ref="A33:B33"/>
    <mergeCell ref="A1:B3"/>
    <mergeCell ref="A5:P5"/>
    <mergeCell ref="A6:P6"/>
    <mergeCell ref="A7:B7"/>
    <mergeCell ref="C7:E7"/>
    <mergeCell ref="A8:B8"/>
    <mergeCell ref="A19:B19"/>
    <mergeCell ref="C19:E19"/>
    <mergeCell ref="A20:B20"/>
    <mergeCell ref="A13:B13"/>
    <mergeCell ref="C13:E13"/>
    <mergeCell ref="P13:P15"/>
    <mergeCell ref="A14:B14"/>
    <mergeCell ref="O14:O15"/>
    <mergeCell ref="A15:B15"/>
    <mergeCell ref="A16:B16"/>
    <mergeCell ref="O20:O21"/>
    <mergeCell ref="A21:B21"/>
    <mergeCell ref="C16:E16"/>
    <mergeCell ref="A17:B18"/>
    <mergeCell ref="P19:P21"/>
    <mergeCell ref="A140:P140"/>
    <mergeCell ref="A141:P141"/>
    <mergeCell ref="A142:B142"/>
    <mergeCell ref="C142:E142"/>
    <mergeCell ref="A143:B143"/>
    <mergeCell ref="C151:E151"/>
    <mergeCell ref="P151:P153"/>
    <mergeCell ref="O152:O153"/>
    <mergeCell ref="A151:B151"/>
    <mergeCell ref="A152:B152"/>
    <mergeCell ref="A153:B153"/>
    <mergeCell ref="A162:B162"/>
    <mergeCell ref="C154:E154"/>
    <mergeCell ref="A163:B163"/>
    <mergeCell ref="C171:E171"/>
    <mergeCell ref="P171:P173"/>
    <mergeCell ref="O172:O173"/>
    <mergeCell ref="A154:B154"/>
    <mergeCell ref="A155:B155"/>
    <mergeCell ref="C159:E159"/>
    <mergeCell ref="P159:P161"/>
    <mergeCell ref="O160:O161"/>
    <mergeCell ref="A171:B171"/>
    <mergeCell ref="A172:B172"/>
    <mergeCell ref="A173:B173"/>
    <mergeCell ref="A159:B159"/>
    <mergeCell ref="A160:B160"/>
    <mergeCell ref="A161:B161"/>
  </mergeCells>
  <conditionalFormatting sqref="X2">
    <cfRule type="duplicateValues" dxfId="7" priority="4"/>
  </conditionalFormatting>
  <conditionalFormatting sqref="X3:X14 X16:X22">
    <cfRule type="duplicateValues" dxfId="6" priority="5"/>
  </conditionalFormatting>
  <conditionalFormatting sqref="X15">
    <cfRule type="duplicateValues" dxfId="5" priority="3"/>
  </conditionalFormatting>
  <conditionalFormatting sqref="X27">
    <cfRule type="duplicateValues" dxfId="4" priority="2"/>
  </conditionalFormatting>
  <conditionalFormatting sqref="X34:X40">
    <cfRule type="duplicateValues" dxfId="3" priority="1"/>
  </conditionalFormatting>
  <dataValidations count="1">
    <dataValidation type="list" allowBlank="1" showInputMessage="1" showErrorMessage="1" sqref="P1" xr:uid="{6F85B482-D58D-42E0-ABBF-8269B6DD4FD7}">
      <formula1>$X$3:$X$30</formula1>
    </dataValidation>
  </dataValidations>
  <printOptions horizontalCentered="1"/>
  <pageMargins left="0.2" right="0.2" top="1.1499999999999999" bottom="0.5" header="0.3" footer="0.3"/>
  <pageSetup scale="50" orientation="portrait" r:id="rId1"/>
  <headerFooter>
    <oddHeader>&amp;L           &amp;20  &amp;G&amp;C&amp;"+,Bold"&amp;22Delegation Oversight Audit Tool
Utilization Management 
2022&amp;R&amp;"Times New Roman,Regular"&amp;10Attachment 25 - QI UM CM DOA Audit Tool</oddHeader>
    <oddFooter>&amp;LUpdated 4/29/2022&amp;C2022&amp;RPage &amp;P of &amp;N</oddFooter>
  </headerFooter>
  <rowBreaks count="4" manualBreakCount="4">
    <brk id="47" max="16383" man="1"/>
    <brk id="89" max="16383" man="1"/>
    <brk id="130" max="16383" man="1"/>
    <brk id="173" max="16383" man="1"/>
  </rowBreaks>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3B9F-12A1-403F-9925-BD417C7E41C6}">
  <dimension ref="H2:H40"/>
  <sheetViews>
    <sheetView showGridLines="0" showRuler="0" view="pageLayout" zoomScale="80" zoomScaleNormal="90" zoomScaleSheetLayoutView="62" zoomScalePageLayoutView="80" workbookViewId="0">
      <selection activeCell="H26" sqref="H26"/>
    </sheetView>
  </sheetViews>
  <sheetFormatPr defaultColWidth="9.140625" defaultRowHeight="14.25" x14ac:dyDescent="0.25"/>
  <cols>
    <col min="1" max="7" width="9.140625" style="3"/>
    <col min="8" max="8" width="27.42578125" style="3" customWidth="1"/>
    <col min="9" max="16384" width="9.140625" style="3"/>
  </cols>
  <sheetData>
    <row r="2" spans="8:8" ht="15" x14ac:dyDescent="0.25">
      <c r="H2" t="s">
        <v>16</v>
      </c>
    </row>
    <row r="3" spans="8:8" ht="15" x14ac:dyDescent="0.25">
      <c r="H3" t="s">
        <v>27</v>
      </c>
    </row>
    <row r="4" spans="8:8" ht="15" x14ac:dyDescent="0.25">
      <c r="H4" t="s">
        <v>25</v>
      </c>
    </row>
    <row r="5" spans="8:8" ht="15" x14ac:dyDescent="0.25">
      <c r="H5" t="s">
        <v>23</v>
      </c>
    </row>
    <row r="6" spans="8:8" ht="15" x14ac:dyDescent="0.25">
      <c r="H6" t="s">
        <v>339</v>
      </c>
    </row>
    <row r="7" spans="8:8" ht="15" x14ac:dyDescent="0.25">
      <c r="H7" t="s">
        <v>22</v>
      </c>
    </row>
    <row r="8" spans="8:8" ht="15" x14ac:dyDescent="0.25">
      <c r="H8" t="s">
        <v>340</v>
      </c>
    </row>
    <row r="9" spans="8:8" ht="15" x14ac:dyDescent="0.25">
      <c r="H9" t="s">
        <v>18</v>
      </c>
    </row>
    <row r="10" spans="8:8" ht="15" x14ac:dyDescent="0.25">
      <c r="H10" t="s">
        <v>26</v>
      </c>
    </row>
    <row r="11" spans="8:8" ht="15" x14ac:dyDescent="0.25">
      <c r="H11" s="84" t="s">
        <v>341</v>
      </c>
    </row>
    <row r="12" spans="8:8" ht="15" x14ac:dyDescent="0.25">
      <c r="H12" t="s">
        <v>19</v>
      </c>
    </row>
    <row r="13" spans="8:8" ht="15" x14ac:dyDescent="0.25">
      <c r="H13" t="s">
        <v>342</v>
      </c>
    </row>
    <row r="14" spans="8:8" ht="15" x14ac:dyDescent="0.25">
      <c r="H14" t="s">
        <v>29</v>
      </c>
    </row>
    <row r="15" spans="8:8" ht="15" x14ac:dyDescent="0.25">
      <c r="H15" t="s">
        <v>240</v>
      </c>
    </row>
    <row r="16" spans="8:8" ht="15" x14ac:dyDescent="0.25">
      <c r="H16"/>
    </row>
    <row r="17" spans="8:8" ht="15" x14ac:dyDescent="0.25">
      <c r="H17"/>
    </row>
    <row r="18" spans="8:8" ht="15" x14ac:dyDescent="0.25">
      <c r="H18"/>
    </row>
    <row r="19" spans="8:8" ht="15" x14ac:dyDescent="0.25">
      <c r="H19"/>
    </row>
    <row r="21" spans="8:8" x14ac:dyDescent="0.25">
      <c r="H21" s="10"/>
    </row>
    <row r="23" spans="8:8" ht="16.5" customHeight="1" x14ac:dyDescent="0.25"/>
    <row r="24" spans="8:8" ht="35.25" customHeight="1" x14ac:dyDescent="0.25">
      <c r="H24" s="10"/>
    </row>
    <row r="26" spans="8:8" ht="35.25" customHeight="1" x14ac:dyDescent="0.25"/>
    <row r="27" spans="8:8" ht="50.25" customHeight="1" x14ac:dyDescent="0.25"/>
    <row r="32" spans="8:8" ht="17.25" customHeight="1" x14ac:dyDescent="0.25"/>
    <row r="34" ht="16.5" customHeight="1" x14ac:dyDescent="0.25"/>
    <row r="36" ht="51.75" customHeight="1" x14ac:dyDescent="0.25"/>
    <row r="40" ht="16.5" customHeight="1" x14ac:dyDescent="0.25"/>
  </sheetData>
  <conditionalFormatting sqref="H2:H10 H12:H15">
    <cfRule type="duplicateValues" dxfId="2" priority="1"/>
  </conditionalFormatting>
  <conditionalFormatting sqref="H16:H19">
    <cfRule type="duplicateValues" dxfId="1" priority="6"/>
  </conditionalFormatting>
  <conditionalFormatting sqref="H24">
    <cfRule type="duplicateValues" dxfId="0" priority="3"/>
  </conditionalFormatting>
  <printOptions horizontalCentered="1"/>
  <pageMargins left="0.2" right="0.2" top="1" bottom="0.5" header="0.3" footer="0.3"/>
  <pageSetup scale="50" orientation="portrait" r:id="rId1"/>
  <headerFooter>
    <oddHeader>&amp;L   &amp;20 &amp;G&amp;C&amp;"Arial,Bold"&amp;22Delegation Oversight Audit Tool
2023 NCQA Standards&amp;R&amp;"Times New Roman,Regular"&amp;10Attachment 25 - QI NET UM MED CM DOA Audit Tool</oddHeader>
    <oddFooter>&amp;LUpdated 2/28/2023&amp;C2023 NCQA Standards&amp;RPage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QI-NET 2025</vt:lpstr>
      <vt:lpstr>UM D-SNP 2025</vt:lpstr>
      <vt:lpstr>CM D-SNP 2025</vt:lpstr>
      <vt:lpstr>NCQA ME 2022- NO ME5</vt:lpstr>
      <vt:lpstr>NCQA ME 2022</vt:lpstr>
      <vt:lpstr>UM 2022</vt:lpstr>
      <vt:lpstr>IPA names</vt:lpstr>
      <vt:lpstr>'CM D-SNP 2025'!Print_Area</vt:lpstr>
      <vt:lpstr>'NCQA ME 2022'!Print_Area</vt:lpstr>
      <vt:lpstr>'NCQA ME 2022- NO ME5'!Print_Area</vt:lpstr>
      <vt:lpstr>'QI-NET 2025'!Print_Area</vt:lpstr>
      <vt:lpstr>'UM 2022'!Print_Area</vt:lpstr>
      <vt:lpstr>'UM D-SNP 2025'!Print_Area</vt:lpstr>
      <vt:lpstr>'NCQA ME 2022'!yesno</vt:lpstr>
      <vt:lpstr>'NCQA ME 2022- NO ME5'!yesno</vt:lpstr>
      <vt:lpstr>'UM 2022'!yesno</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Christopher Ibasan</cp:lastModifiedBy>
  <cp:lastPrinted>2025-12-11T22:47:19Z</cp:lastPrinted>
  <dcterms:created xsi:type="dcterms:W3CDTF">2012-06-03T15:08:21Z</dcterms:created>
  <dcterms:modified xsi:type="dcterms:W3CDTF">2025-12-11T22:48:45Z</dcterms:modified>
</cp:coreProperties>
</file>