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IEHPDS3\MedsvsVol\CM Regulatory and Quality Compliance\IEHP CM Review Tools\2026 File Review Tools\Medicare\"/>
    </mc:Choice>
  </mc:AlternateContent>
  <xr:revisionPtr revIDLastSave="0" documentId="8_{BE6CF767-0B42-4989-9D40-24D5D4E8A274}" xr6:coauthVersionLast="47" xr6:coauthVersionMax="47" xr10:uidLastSave="{00000000-0000-0000-0000-000000000000}"/>
  <bookViews>
    <workbookView xWindow="-120" yWindow="-120" windowWidth="29040" windowHeight="17640" firstSheet="1" activeTab="1" xr2:uid="{7A6F9B0C-827E-4C25-8A98-C2F72F67CABC}"/>
  </bookViews>
  <sheets>
    <sheet name="Details Sheet" sheetId="5" state="hidden" r:id="rId1"/>
    <sheet name="Review Tool" sheetId="1" r:id="rId2"/>
    <sheet name="Summary of Findings" sheetId="7" state="hidden" r:id="rId3"/>
    <sheet name="Data Dictionary" sheetId="4" r:id="rId4"/>
    <sheet name="Sheet2" sheetId="3" state="hidden" r:id="rId5"/>
  </sheets>
  <definedNames>
    <definedName name="_xlnm.Print_Area" localSheetId="3">'Data Dictionary'!$A$1:$I$12</definedName>
    <definedName name="_xlnm.Print_Area" localSheetId="1">'Review Tool'!$B$1:$Y$32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5" i="7" l="1"/>
  <c r="M8" i="7"/>
  <c r="M9" i="7"/>
  <c r="M10" i="7"/>
  <c r="J8" i="7"/>
  <c r="K8" i="7"/>
  <c r="L8" i="7"/>
  <c r="J9" i="7"/>
  <c r="K9" i="7"/>
  <c r="L9" i="7"/>
  <c r="J10" i="7"/>
  <c r="K10" i="7"/>
  <c r="L10" i="7"/>
  <c r="L4" i="7"/>
  <c r="L5" i="7"/>
  <c r="L6" i="7"/>
  <c r="L7" i="7"/>
  <c r="L11" i="7"/>
  <c r="L12" i="7"/>
  <c r="L3" i="7"/>
  <c r="K4" i="7"/>
  <c r="K5" i="7"/>
  <c r="K6" i="7"/>
  <c r="K7" i="7"/>
  <c r="K11" i="7"/>
  <c r="K12" i="7"/>
  <c r="K3" i="7"/>
  <c r="J4" i="7"/>
  <c r="J5" i="7"/>
  <c r="J6" i="7"/>
  <c r="J7" i="7"/>
  <c r="J11" i="7"/>
  <c r="J12" i="7"/>
  <c r="J3" i="7"/>
  <c r="K2" i="1"/>
  <c r="AF31" i="1"/>
  <c r="AD31" i="1"/>
  <c r="AB31" i="1"/>
  <c r="Z31" i="1"/>
  <c r="X31" i="1" l="1"/>
  <c r="V31" i="1"/>
  <c r="T31" i="1"/>
  <c r="R31" i="1"/>
  <c r="P31" i="1"/>
  <c r="N31" i="1"/>
  <c r="L31" i="1"/>
  <c r="J31" i="1"/>
  <c r="H31" i="1"/>
  <c r="F31" i="1"/>
  <c r="D31" i="1"/>
  <c r="D16" i="7" l="1"/>
  <c r="D17" i="7"/>
  <c r="M3" i="7"/>
  <c r="M7" i="7"/>
  <c r="M6" i="7"/>
  <c r="M5" i="7"/>
  <c r="M4" i="7"/>
  <c r="M11" i="7"/>
  <c r="M12" i="7"/>
  <c r="E54" i="1" l="1"/>
  <c r="E53" i="1"/>
  <c r="E52" i="1"/>
  <c r="E55" i="1" l="1"/>
  <c r="B23" i="1" l="1"/>
  <c r="B24" i="1"/>
  <c r="B25" i="1"/>
  <c r="B29" i="1"/>
  <c r="B30" i="1"/>
  <c r="B22" i="1" l="1"/>
  <c r="E57" i="1" l="1"/>
  <c r="E56" i="1"/>
  <c r="E58" i="1" l="1"/>
  <c r="E51" i="1" l="1"/>
</calcChain>
</file>

<file path=xl/sharedStrings.xml><?xml version="1.0" encoding="utf-8"?>
<sst xmlns="http://schemas.openxmlformats.org/spreadsheetml/2006/main" count="226" uniqueCount="139">
  <si>
    <t xml:space="preserve">IPA: </t>
  </si>
  <si>
    <t>Service Month:</t>
  </si>
  <si>
    <t xml:space="preserve">Reviewer: </t>
  </si>
  <si>
    <t>File Review: #1</t>
  </si>
  <si>
    <t>File Review: #2</t>
  </si>
  <si>
    <t>File Review: #3</t>
  </si>
  <si>
    <t>File Review: #4</t>
  </si>
  <si>
    <t>File Review: #5</t>
  </si>
  <si>
    <t>Individual Score</t>
  </si>
  <si>
    <t xml:space="preserve">Comments: </t>
  </si>
  <si>
    <t>Overall Score:</t>
  </si>
  <si>
    <t>Service Year:</t>
  </si>
  <si>
    <t>Review Year:</t>
  </si>
  <si>
    <t>Review Month:</t>
  </si>
  <si>
    <t>EPIC</t>
  </si>
  <si>
    <t>Heritage Desert Oasis</t>
  </si>
  <si>
    <t xml:space="preserve">Heritage Regal </t>
  </si>
  <si>
    <t>IEHP Direct</t>
  </si>
  <si>
    <t>Element</t>
  </si>
  <si>
    <t xml:space="preserve">Purpose/Objective </t>
  </si>
  <si>
    <t>Benchmark</t>
  </si>
  <si>
    <t>Scope</t>
  </si>
  <si>
    <t xml:space="preserve">Look-back Period </t>
  </si>
  <si>
    <r>
      <t xml:space="preserve">  </t>
    </r>
    <r>
      <rPr>
        <u/>
        <sz val="11"/>
        <rFont val="Calibri"/>
        <family val="2"/>
        <scheme val="minor"/>
      </rPr>
      <t>&gt;</t>
    </r>
    <r>
      <rPr>
        <sz val="11"/>
        <rFont val="Calibri"/>
        <family val="2"/>
        <scheme val="minor"/>
      </rPr>
      <t xml:space="preserve"> 90%</t>
    </r>
  </si>
  <si>
    <t>Data Source</t>
  </si>
  <si>
    <t xml:space="preserve">Care management clinical documentation </t>
  </si>
  <si>
    <t>Frequency</t>
  </si>
  <si>
    <t>IPA Eligibility Date</t>
  </si>
  <si>
    <t>13 Months</t>
  </si>
  <si>
    <t>File Review: #6</t>
  </si>
  <si>
    <t>File Review: #7</t>
  </si>
  <si>
    <t>File Review: #8</t>
  </si>
  <si>
    <t>File Review: #9</t>
  </si>
  <si>
    <t>File Review: #10</t>
  </si>
  <si>
    <t>Member Full Name</t>
  </si>
  <si>
    <t>Member ID#</t>
  </si>
  <si>
    <t xml:space="preserve">File Type </t>
  </si>
  <si>
    <t>Monthly</t>
  </si>
  <si>
    <t xml:space="preserve"> Methodology </t>
  </si>
  <si>
    <t>Regulatory Criteria  &amp; Policy</t>
  </si>
  <si>
    <t>INLAND EMPIRE HEALTH PLAN</t>
  </si>
  <si>
    <t>Date</t>
  </si>
  <si>
    <t>Change Summary</t>
  </si>
  <si>
    <t>IPA Care Management Review Tool (Medicare / CMC)</t>
  </si>
  <si>
    <t>Revisions to Data Dictionary</t>
  </si>
  <si>
    <t>Anna Edwards</t>
  </si>
  <si>
    <t>Title</t>
  </si>
  <si>
    <t>Clinical Director Care Management</t>
  </si>
  <si>
    <t>Approval Provided By:</t>
  </si>
  <si>
    <t>Version #</t>
  </si>
  <si>
    <t>Version #1</t>
  </si>
  <si>
    <t>Dominique Smith</t>
  </si>
  <si>
    <t>Manager of Regulatory and Quality Compliance</t>
  </si>
  <si>
    <t>Version # 1.1</t>
  </si>
  <si>
    <t>CM File Review Score</t>
  </si>
  <si>
    <t>Number of CM Members on Log</t>
  </si>
  <si>
    <t>Revisions to add formulas for DOC</t>
  </si>
  <si>
    <t>Total Cases Requiring ICP</t>
  </si>
  <si>
    <t>Cases Involving Individualized CM Plan</t>
  </si>
  <si>
    <t>Total Cases Requiring ICT</t>
  </si>
  <si>
    <t>Cases Involving Interdisciplinary Care Team</t>
  </si>
  <si>
    <t>Development of ICP Rate (row 28)</t>
  </si>
  <si>
    <t>ICT Involved with Case Rate (row 34)</t>
  </si>
  <si>
    <t>Revisions to IPA names and DO Nurse drop down list</t>
  </si>
  <si>
    <t>File Summary</t>
  </si>
  <si>
    <t>Standard guide</t>
  </si>
  <si>
    <t>Last, First</t>
  </si>
  <si>
    <t>Full 12 digit Member ID</t>
  </si>
  <si>
    <t>IEHP enrollment date</t>
  </si>
  <si>
    <t>Most recent IPA enrollment date</t>
  </si>
  <si>
    <t xml:space="preserve">Demonstrate documentation that the Member was given the option to opt out.
Date of ICP opt out:  </t>
  </si>
  <si>
    <t xml:space="preserve">Outreach attempts:
1)  
2)  
3)  
</t>
  </si>
  <si>
    <t>File Review: #11</t>
  </si>
  <si>
    <t>Choice Physicians Network</t>
  </si>
  <si>
    <t>PrimeCare</t>
  </si>
  <si>
    <t>IEHP Provider Policy and Procedure Manual - MA_12A3</t>
  </si>
  <si>
    <t>ICP updated based on Member's needs and/or condition</t>
  </si>
  <si>
    <t xml:space="preserve">Upon admission notification, appropriate outreach attempts were completed to notify Member of the care transition process </t>
  </si>
  <si>
    <t>Member's identified care coordination needs addressed</t>
  </si>
  <si>
    <t>Coordinated with appropriate team discipline for medication reconciliation to be completed within 30 days of discharge</t>
  </si>
  <si>
    <t>Dual Choice member with an admission/care transition during the lookback period</t>
  </si>
  <si>
    <t>Review of clinical documentation that demonstrates the ICP is updated at least annually, and in the following instances, at minimum:
A change in the Member’s health condition, including but not limited to a change in the level of care; 
A new problem has been identified with the Member;
A goal has changed priority, has been met or is no longer applicable; and 	
ICP is closed or completed</t>
  </si>
  <si>
    <t>Documentation of evidence that supports IPAs communication with the Member and/or Member caregiver about the care transition process within 1-2 business days, not to exceed three (3) business days post notification of hospital or skilled nursing facility admission</t>
  </si>
  <si>
    <t xml:space="preserve">Documentation of evidence that supports IPAs communication with the Member and/or Member’s caregiver about changes to the
Member’s health status and plan of care, and to provide the Member or caregiver
with a central point of contact within 1-2 business days, not to exceed three (3)
business days of notification of a hospital or skilled nursing facility admission; </t>
  </si>
  <si>
    <t>Member was notified of the care transition process and provided with the care management central point of contact information</t>
  </si>
  <si>
    <t>Dual Choice</t>
  </si>
  <si>
    <t xml:space="preserve"> Appropriate outreach attempts were made to contact Member or Caregiver within 3 business days post discharge. </t>
  </si>
  <si>
    <t xml:space="preserve">
IEHP Provider Policy and Procedure Manual - MA_12A7</t>
  </si>
  <si>
    <t>Medication reconciliation documented within the medical management system demonstrating the IPAs will collaborate with IEHP’s Pharmaceutical Services department to
assist with medication reconciliation and medication management, and ensure that the
medication list is included on the plan of care
Clinical Pharmacists: Complex/high-risk post-discharge
Pharmacy technicians: Non-complex post discharge</t>
  </si>
  <si>
    <t>Review of case notes to identify upon discharge notification, Member or Caregiver was contacted within three (3) business days post discharge. If needs were identified, they were addressed and captured in the documentation system. This includes closing the loop (lookback) to ensure all needs were met or a plan is in place to address.  
IPA is required to follow up with the Member at least thirty (30) days post-transition and upon Member's agreed cadence of contact.</t>
  </si>
  <si>
    <t>Dual Choice member with a discharge/care transition during the lookback period</t>
  </si>
  <si>
    <t xml:space="preserve">TOC ELEMENTS </t>
  </si>
  <si>
    <t>Inpatient Admission Date</t>
  </si>
  <si>
    <t xml:space="preserve">Admission Diagnosis/Reason for Admission </t>
  </si>
  <si>
    <t xml:space="preserve">Review of case notes and assessment to ensure change of condition reassessment was completed post discharge. All needs identified in assessment are addressed and captured within documentation system.
Assess Member’s need for all environmental adaptations, equipment, and/or
technology (i.e., walker with seat, shower chair, or ramp for wheelchair) needed for
a successful care setting transition or any other adaptive equipment or technology
necessary for a successful transition back to their usual setting;
d. Discuss options available to the Member such as sub-acute, skilled nursing or acute
rehabilitation, after discharge from acute setting, when skilled level of care cannot
be provided in Member’s usual setting and assist with scheduling appointments or
needed educational activities; and
e. Notify the Members’ PCP to inform of the admission and discharge. 
Documentation of evidence that referrals were coordinated timely as appropriate for identified care needs. </t>
  </si>
  <si>
    <t>IEHP Provider Policy and Procedure Manual - MA_12A2</t>
  </si>
  <si>
    <t xml:space="preserve">Dual Choice member with an admission/care transition during the lookback period
</t>
  </si>
  <si>
    <t>&gt;90%</t>
  </si>
  <si>
    <t xml:space="preserve">13 Months </t>
  </si>
  <si>
    <t>Outreach Disposition</t>
  </si>
  <si>
    <t xml:space="preserve">Reassessment completed due to change in condition </t>
  </si>
  <si>
    <t xml:space="preserve">Review of clinical documentation that demonstrates IPA conducted reassessment when there is a change in the Member’s condition, a change in PCP, and per the Member’s request. </t>
  </si>
  <si>
    <t>IEHP Dual Choice Initial Enrollment Date</t>
  </si>
  <si>
    <t xml:space="preserve">Inpatient Discharge Date </t>
  </si>
  <si>
    <t>Summary of Findings (TOC)</t>
  </si>
  <si>
    <t>Total Score</t>
  </si>
  <si>
    <t>Element #</t>
  </si>
  <si>
    <t xml:space="preserve">Medicare </t>
  </si>
  <si>
    <t>Delegated IPA Transition of Care File Review Tool</t>
  </si>
  <si>
    <t>Type</t>
  </si>
  <si>
    <t>TOC</t>
  </si>
  <si>
    <t>ICP</t>
  </si>
  <si>
    <t>Timely Outreach</t>
  </si>
  <si>
    <t>ICP Comp Score</t>
  </si>
  <si>
    <t>Time Out Score</t>
  </si>
  <si>
    <t>TOC Score</t>
  </si>
  <si>
    <t>Reassess Yes</t>
  </si>
  <si>
    <t>Reassess No</t>
  </si>
  <si>
    <t>Reassess N/A</t>
  </si>
  <si>
    <t>New Enroll Yes</t>
  </si>
  <si>
    <t>New Enroll No</t>
  </si>
  <si>
    <t>New Enroll N/A</t>
  </si>
  <si>
    <t>Overall Yes</t>
  </si>
  <si>
    <t>Overall No</t>
  </si>
  <si>
    <t>Overall N/A</t>
  </si>
  <si>
    <t>File Review: #12</t>
  </si>
  <si>
    <t>File Review: #13</t>
  </si>
  <si>
    <t>File Review: #14</t>
  </si>
  <si>
    <t>File Review: #15</t>
  </si>
  <si>
    <t xml:space="preserve">Member and/or their authorized representative was notified of changes made to the ICP and given the opportunity to review and sign the care plan and any amendments </t>
  </si>
  <si>
    <t>Provider was notified of changes made to ICP</t>
  </si>
  <si>
    <t xml:space="preserve"> IEHP Provider Policy and Procedure Manual - MA_12A3
Model of Care (MOC) Program Description: IEHP's DualChoice (D-SNP)</t>
  </si>
  <si>
    <t xml:space="preserve">Review of clinical documentation that demonstrates Provider was notified of all changes made to the Individualized Care Plan regardless if Member is UTC or declines initial ICP development. 
A copy of the ICP should be provided if ICP is completed/closed, change in PCP, and if there is a change in condition. </t>
  </si>
  <si>
    <t xml:space="preserve">Dual Choice members with a care plan developed or updated within lookback period. </t>
  </si>
  <si>
    <t xml:space="preserve">Member received ICP and additional documents in preferred language </t>
  </si>
  <si>
    <t xml:space="preserve">
IEHP Provider Policy and Procedure Manual - MA_12A3
Model of Care (MOC) Program Description: IEHP's DualChoice (D-SNP)</t>
  </si>
  <si>
    <t xml:space="preserve">Review of documentation that demonstrates the ICP was provided in Member preferred preference and/or alternative formats, including Member's Threshold Language preference. 
This includes educational materials and UTC letters. </t>
  </si>
  <si>
    <t>14 Months</t>
  </si>
  <si>
    <t xml:space="preserve">Review of clinical documentation  demonstrates the Member and/or representative was allowed to review and sign the updated ICP. 
Review of clinical documentation that demonstrates that Member was notified of all changes made to the Individualized Care Plan regardless if Member is UTC or declines initial ICP development. 
A copy of the ICP should be provided if ICP is completed/closed, change in PCP, and if there is a change in condition.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</si>
</sst>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1"/>
      <color theme="1"/>
      <name val="Calibri"/>
      <family val="2"/>
      <scheme val="minor"/>
    </font>
    <font>
      <sz val="16"/>
      <color theme="1"/>
      <name val="Calibri"/>
      <family val="2"/>
      <scheme val="minor"/>
    </font>
    <font>
      <b/>
      <sz val="11"/>
      <name val="Calibri"/>
      <family val="2"/>
      <scheme val="minor"/>
    </font>
    <font>
      <b/>
      <sz val="11"/>
      <color theme="0"/>
      <name val="Calibri"/>
      <family val="2"/>
      <scheme val="minor"/>
    </font>
    <font>
      <sz val="11"/>
      <name val="Calibri"/>
      <family val="2"/>
      <scheme val="minor"/>
    </font>
    <font>
      <b/>
      <u/>
      <sz val="18"/>
      <name val="Calibri Light"/>
      <family val="1"/>
      <scheme val="major"/>
    </font>
    <font>
      <sz val="16"/>
      <name val="Calibri"/>
      <family val="2"/>
      <scheme val="minor"/>
    </font>
    <font>
      <b/>
      <sz val="16"/>
      <name val="Calibri Light"/>
      <family val="1"/>
      <scheme val="major"/>
    </font>
    <font>
      <sz val="10"/>
      <name val="Calibri Light"/>
      <family val="1"/>
      <scheme val="major"/>
    </font>
    <font>
      <b/>
      <sz val="12"/>
      <name val="Calibri Light"/>
      <family val="1"/>
      <scheme val="major"/>
    </font>
    <font>
      <sz val="14"/>
      <name val="Calibri"/>
      <family val="2"/>
      <scheme val="minor"/>
    </font>
    <font>
      <u/>
      <sz val="11"/>
      <name val="Calibri"/>
      <family val="2"/>
      <scheme val="minor"/>
    </font>
    <font>
      <b/>
      <sz val="14"/>
      <name val="Calibri"/>
      <family val="2"/>
    </font>
    <font>
      <sz val="14"/>
      <color theme="1"/>
      <name val="Calibri"/>
      <family val="2"/>
      <scheme val="minor"/>
    </font>
    <font>
      <sz val="11"/>
      <color theme="1"/>
      <name val="Calibri Light"/>
      <family val="2"/>
      <scheme val="major"/>
    </font>
    <font>
      <b/>
      <sz val="14"/>
      <name val="Calibri Light"/>
      <family val="2"/>
      <scheme val="major"/>
    </font>
    <font>
      <sz val="11"/>
      <name val="Calibri Light"/>
      <family val="2"/>
      <scheme val="major"/>
    </font>
    <font>
      <b/>
      <i/>
      <sz val="11"/>
      <color theme="1"/>
      <name val="Calibri Light"/>
      <family val="2"/>
      <scheme val="major"/>
    </font>
    <font>
      <i/>
      <sz val="16"/>
      <color theme="1"/>
      <name val="Calibri"/>
      <family val="2"/>
      <scheme val="minor"/>
    </font>
    <font>
      <sz val="24"/>
      <name val="Calibri"/>
      <family val="2"/>
      <scheme val="minor"/>
    </font>
    <font>
      <sz val="8"/>
      <name val="Calibri"/>
      <family val="2"/>
      <scheme val="minor"/>
    </font>
    <font>
      <sz val="14"/>
      <name val="Calibri"/>
      <family val="2"/>
    </font>
    <font>
      <sz val="11"/>
      <name val="Calibri"/>
      <family val="2"/>
    </font>
    <font>
      <b/>
      <sz val="11"/>
      <color theme="1"/>
      <name val="Calibri"/>
      <family val="2"/>
      <scheme val="minor"/>
    </font>
    <font>
      <i/>
      <sz val="11"/>
      <color theme="1"/>
      <name val="Calibri"/>
      <family val="2"/>
      <scheme val="minor"/>
    </font>
    <font>
      <i/>
      <sz val="11"/>
      <name val="Calibri"/>
      <family val="2"/>
      <scheme val="minor"/>
    </font>
    <font>
      <i/>
      <sz val="11"/>
      <name val="Calibri"/>
      <family val="2"/>
    </font>
  </fonts>
  <fills count="12">
    <fill>
      <patternFill patternType="none"/>
    </fill>
    <fill>
      <patternFill patternType="gray125"/>
    </fill>
    <fill>
      <patternFill patternType="solid">
        <fgColor theme="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2"/>
        <bgColor indexed="64"/>
      </patternFill>
    </fill>
    <fill>
      <patternFill patternType="solid">
        <fgColor theme="0"/>
        <bgColor indexed="64"/>
      </patternFill>
    </fill>
  </fills>
  <borders count="2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98">
    <xf numFmtId="0" fontId="0" fillId="0" borderId="0" xfId="0"/>
    <xf numFmtId="0" fontId="0" fillId="0" borderId="0" xfId="0" applyAlignment="1">
      <alignment horizontal="center" wrapText="1"/>
    </xf>
    <xf numFmtId="0" fontId="14" fillId="0" borderId="0" xfId="0" applyFont="1" applyAlignment="1">
      <alignment horizontal="center" wrapText="1"/>
    </xf>
    <xf numFmtId="0" fontId="13" fillId="6" borderId="10" xfId="0" applyFont="1" applyFill="1" applyBorder="1" applyAlignment="1">
      <alignment horizontal="center" wrapText="1"/>
    </xf>
    <xf numFmtId="0" fontId="5" fillId="0" borderId="0" xfId="0" applyFont="1" applyProtection="1">
      <protection locked="0"/>
    </xf>
    <xf numFmtId="0" fontId="5" fillId="0" borderId="0" xfId="0" applyFont="1" applyAlignment="1" applyProtection="1">
      <alignment horizontal="center" vertical="center" wrapText="1"/>
      <protection locked="0"/>
    </xf>
    <xf numFmtId="0" fontId="0" fillId="0" borderId="0" xfId="0" applyProtection="1">
      <protection locked="0"/>
    </xf>
    <xf numFmtId="0" fontId="9" fillId="0" borderId="0" xfId="0" applyFont="1" applyAlignment="1" applyProtection="1">
      <alignment horizontal="center" vertical="center" wrapText="1"/>
      <protection locked="0"/>
    </xf>
    <xf numFmtId="0" fontId="10" fillId="0" borderId="18" xfId="0" applyFont="1" applyBorder="1" applyAlignment="1" applyProtection="1">
      <alignment horizontal="center" vertical="center" wrapText="1"/>
      <protection locked="0"/>
    </xf>
    <xf numFmtId="0" fontId="5" fillId="3" borderId="10" xfId="0" applyFont="1" applyFill="1" applyBorder="1" applyAlignment="1" applyProtection="1">
      <alignment horizontal="center" vertical="center" wrapText="1"/>
      <protection locked="0"/>
    </xf>
    <xf numFmtId="14" fontId="0" fillId="0" borderId="0" xfId="0" applyNumberFormat="1" applyProtection="1">
      <protection locked="0"/>
    </xf>
    <xf numFmtId="14" fontId="5" fillId="3" borderId="10" xfId="0" applyNumberFormat="1" applyFont="1" applyFill="1" applyBorder="1" applyAlignment="1" applyProtection="1">
      <alignment horizontal="center" vertical="center" wrapText="1"/>
      <protection locked="0"/>
    </xf>
    <xf numFmtId="0" fontId="5" fillId="5" borderId="10" xfId="0" applyFont="1" applyFill="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15" fillId="0" borderId="10" xfId="0" applyFont="1" applyBorder="1" applyAlignment="1">
      <alignment horizontal="right" wrapText="1"/>
    </xf>
    <xf numFmtId="0" fontId="0" fillId="3" borderId="10" xfId="0" applyFill="1" applyBorder="1" applyAlignment="1" applyProtection="1">
      <alignment horizontal="center" vertical="center" wrapText="1"/>
      <protection locked="0"/>
    </xf>
    <xf numFmtId="9" fontId="0" fillId="3" borderId="10" xfId="0" applyNumberFormat="1" applyFill="1" applyBorder="1" applyAlignment="1" applyProtection="1">
      <alignment horizontal="center" vertical="center" wrapText="1"/>
      <protection locked="0"/>
    </xf>
    <xf numFmtId="9" fontId="0" fillId="3" borderId="10" xfId="1" applyFont="1" applyFill="1" applyBorder="1" applyAlignment="1" applyProtection="1">
      <alignment horizontal="center" vertical="center" wrapText="1"/>
      <protection locked="0"/>
    </xf>
    <xf numFmtId="0" fontId="15" fillId="0" borderId="0" xfId="0" applyFont="1" applyAlignment="1">
      <alignment wrapText="1"/>
    </xf>
    <xf numFmtId="0" fontId="17" fillId="0" borderId="0" xfId="0" applyFont="1" applyAlignment="1">
      <alignment wrapText="1"/>
    </xf>
    <xf numFmtId="0" fontId="18" fillId="0" borderId="10" xfId="0" applyFont="1" applyBorder="1" applyAlignment="1">
      <alignment horizontal="center" vertical="center" wrapText="1"/>
    </xf>
    <xf numFmtId="14" fontId="15" fillId="0" borderId="10" xfId="0" applyNumberFormat="1" applyFont="1" applyBorder="1" applyAlignment="1">
      <alignment horizontal="right" wrapText="1"/>
    </xf>
    <xf numFmtId="0" fontId="15" fillId="0" borderId="0" xfId="0" applyFont="1" applyAlignment="1">
      <alignment horizontal="right" wrapText="1"/>
    </xf>
    <xf numFmtId="16" fontId="5" fillId="0" borderId="0" xfId="0" applyNumberFormat="1" applyFont="1" applyProtection="1">
      <protection locked="0"/>
    </xf>
    <xf numFmtId="0" fontId="3" fillId="3" borderId="10" xfId="0" applyFont="1" applyFill="1" applyBorder="1" applyAlignment="1" applyProtection="1">
      <alignment horizontal="center" vertical="center" wrapText="1"/>
      <protection locked="0"/>
    </xf>
    <xf numFmtId="0" fontId="5" fillId="0" borderId="10" xfId="0" applyFont="1" applyBorder="1" applyAlignment="1" applyProtection="1">
      <alignment horizontal="right" wrapText="1"/>
      <protection locked="0"/>
    </xf>
    <xf numFmtId="0" fontId="19" fillId="4" borderId="10" xfId="0" applyFont="1" applyFill="1" applyBorder="1" applyAlignment="1" applyProtection="1">
      <alignment horizontal="center" vertical="center" wrapText="1"/>
      <protection locked="0"/>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7" xfId="0" applyFont="1" applyBorder="1" applyAlignment="1">
      <alignment horizontal="center" vertical="center" wrapText="1"/>
    </xf>
    <xf numFmtId="0" fontId="11" fillId="0" borderId="12" xfId="0" applyFont="1" applyBorder="1" applyAlignment="1">
      <alignment horizontal="center" vertical="center" wrapText="1"/>
    </xf>
    <xf numFmtId="0" fontId="5" fillId="0" borderId="0" xfId="0" applyFont="1"/>
    <xf numFmtId="0" fontId="3" fillId="5" borderId="11" xfId="0" applyFont="1" applyFill="1" applyBorder="1" applyAlignment="1">
      <alignment horizontal="center" vertical="center" wrapText="1"/>
    </xf>
    <xf numFmtId="0" fontId="4" fillId="2" borderId="0" xfId="0" applyFont="1" applyFill="1" applyAlignment="1">
      <alignment horizontal="center" vertical="center" wrapText="1"/>
    </xf>
    <xf numFmtId="0" fontId="3" fillId="3" borderId="10"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0" fillId="0" borderId="10" xfId="0" applyBorder="1"/>
    <xf numFmtId="0" fontId="3" fillId="5" borderId="11" xfId="0" applyFont="1" applyFill="1" applyBorder="1" applyAlignment="1" applyProtection="1">
      <alignment horizontal="center" vertical="center" wrapText="1"/>
      <protection locked="0"/>
    </xf>
    <xf numFmtId="1" fontId="3" fillId="3" borderId="10" xfId="0" applyNumberFormat="1" applyFont="1" applyFill="1" applyBorder="1" applyAlignment="1">
      <alignment horizontal="center" vertical="center" wrapText="1"/>
    </xf>
    <xf numFmtId="1" fontId="3" fillId="3" borderId="10" xfId="0" applyNumberFormat="1" applyFont="1" applyFill="1" applyBorder="1" applyAlignment="1" applyProtection="1">
      <alignment horizontal="center" vertical="center" wrapText="1"/>
      <protection locked="0"/>
    </xf>
    <xf numFmtId="1" fontId="5" fillId="3" borderId="10" xfId="0" applyNumberFormat="1" applyFont="1" applyFill="1" applyBorder="1" applyAlignment="1" applyProtection="1">
      <alignment horizontal="center" vertical="center" wrapText="1"/>
      <protection locked="0"/>
    </xf>
    <xf numFmtId="1" fontId="0" fillId="0" borderId="0" xfId="0" applyNumberFormat="1" applyProtection="1">
      <protection locked="0"/>
    </xf>
    <xf numFmtId="0" fontId="5" fillId="3" borderId="10" xfId="0" applyFont="1" applyFill="1" applyBorder="1" applyAlignment="1">
      <alignment horizontal="center" vertical="center"/>
    </xf>
    <xf numFmtId="1" fontId="5" fillId="3" borderId="10" xfId="0" applyNumberFormat="1" applyFont="1" applyFill="1" applyBorder="1" applyAlignment="1">
      <alignment horizontal="center" vertical="center" wrapText="1"/>
    </xf>
    <xf numFmtId="1" fontId="5" fillId="3" borderId="0" xfId="0" applyNumberFormat="1" applyFont="1" applyFill="1" applyAlignment="1">
      <alignment horizontal="center" vertical="center"/>
    </xf>
    <xf numFmtId="1" fontId="5" fillId="3" borderId="10" xfId="0" applyNumberFormat="1" applyFont="1" applyFill="1" applyBorder="1" applyAlignment="1">
      <alignment horizontal="center" vertical="center"/>
    </xf>
    <xf numFmtId="0" fontId="5" fillId="3" borderId="10" xfId="0" applyFont="1" applyFill="1" applyBorder="1" applyAlignment="1" applyProtection="1">
      <alignment horizontal="center" vertical="center"/>
      <protection locked="0"/>
    </xf>
    <xf numFmtId="1" fontId="5" fillId="3" borderId="10" xfId="0" applyNumberFormat="1" applyFont="1" applyFill="1"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0" xfId="0" applyAlignment="1" applyProtection="1">
      <alignment horizontal="center" vertical="center"/>
      <protection locked="0"/>
    </xf>
    <xf numFmtId="0" fontId="10" fillId="0" borderId="10"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0" fillId="0" borderId="17" xfId="0" applyFont="1" applyBorder="1" applyAlignment="1" applyProtection="1">
      <alignment horizontal="center" vertical="center" wrapText="1"/>
      <protection locked="0"/>
    </xf>
    <xf numFmtId="0" fontId="23" fillId="0" borderId="10" xfId="0" applyFont="1" applyBorder="1" applyAlignment="1">
      <alignment horizontal="center" vertical="center" wrapText="1"/>
    </xf>
    <xf numFmtId="0" fontId="0" fillId="0" borderId="10" xfId="0" applyBorder="1" applyAlignment="1">
      <alignment horizontal="center" vertical="center"/>
    </xf>
    <xf numFmtId="0" fontId="24" fillId="8" borderId="10" xfId="0" applyFont="1" applyFill="1" applyBorder="1" applyAlignment="1">
      <alignment horizontal="center"/>
    </xf>
    <xf numFmtId="0" fontId="0" fillId="0" borderId="10" xfId="0" applyBorder="1" applyAlignment="1">
      <alignment vertical="center" wrapText="1"/>
    </xf>
    <xf numFmtId="0" fontId="0" fillId="0" borderId="0" xfId="0" applyAlignment="1">
      <alignment horizontal="center" vertical="center"/>
    </xf>
    <xf numFmtId="9" fontId="0" fillId="0" borderId="10" xfId="1" applyFont="1" applyBorder="1" applyAlignment="1">
      <alignment horizontal="center" vertical="center"/>
    </xf>
    <xf numFmtId="0" fontId="0" fillId="7" borderId="10" xfId="0" applyFill="1" applyBorder="1" applyAlignment="1">
      <alignment vertical="center" wrapText="1"/>
    </xf>
    <xf numFmtId="9" fontId="0" fillId="0" borderId="10" xfId="1" applyFont="1" applyBorder="1"/>
    <xf numFmtId="0" fontId="13" fillId="0" borderId="10" xfId="0" applyFont="1" applyBorder="1" applyAlignment="1">
      <alignment horizontal="center" vertical="center" wrapText="1"/>
    </xf>
    <xf numFmtId="0" fontId="22" fillId="0" borderId="1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0" xfId="0" applyFont="1" applyBorder="1" applyAlignment="1">
      <alignment horizontal="center" vertical="center"/>
    </xf>
    <xf numFmtId="0" fontId="0" fillId="0" borderId="10" xfId="0" applyBorder="1" applyAlignment="1">
      <alignment horizontal="center" vertical="center" wrapText="1"/>
    </xf>
    <xf numFmtId="0" fontId="0" fillId="0" borderId="0" xfId="0" applyAlignment="1">
      <alignment horizontal="center" vertical="center" wrapText="1"/>
    </xf>
    <xf numFmtId="0" fontId="5" fillId="0" borderId="0" xfId="0" applyFont="1" applyAlignment="1">
      <alignment horizontal="center" vertical="center" wrapText="1"/>
    </xf>
    <xf numFmtId="0" fontId="0" fillId="10" borderId="10" xfId="0" applyFill="1" applyBorder="1" applyAlignment="1">
      <alignment vertical="center" wrapText="1"/>
    </xf>
    <xf numFmtId="0" fontId="26" fillId="0" borderId="10" xfId="0" applyFont="1" applyBorder="1" applyAlignment="1">
      <alignment horizontal="center" vertical="center" wrapText="1"/>
    </xf>
    <xf numFmtId="0" fontId="27" fillId="0" borderId="10" xfId="0" applyFont="1" applyBorder="1" applyAlignment="1">
      <alignment horizontal="center" vertical="center" wrapText="1"/>
    </xf>
    <xf numFmtId="0" fontId="25" fillId="0" borderId="10" xfId="0" applyFont="1" applyBorder="1" applyAlignment="1">
      <alignment horizontal="center" vertical="center" wrapText="1"/>
    </xf>
    <xf numFmtId="0" fontId="5" fillId="11" borderId="10" xfId="0" applyFont="1" applyFill="1" applyBorder="1" applyAlignment="1">
      <alignment horizontal="center" vertical="center" wrapText="1"/>
    </xf>
    <xf numFmtId="9" fontId="7" fillId="0" borderId="10" xfId="1" applyFont="1" applyFill="1" applyBorder="1" applyAlignment="1" applyProtection="1">
      <alignment horizontal="center" vertical="center" wrapText="1"/>
    </xf>
    <xf numFmtId="9" fontId="5" fillId="0" borderId="10" xfId="1" applyFont="1" applyFill="1" applyBorder="1" applyAlignment="1" applyProtection="1">
      <alignment horizontal="center" vertical="center" wrapText="1"/>
      <protection locked="0"/>
    </xf>
    <xf numFmtId="9" fontId="5" fillId="0" borderId="21" xfId="1" applyFont="1" applyFill="1" applyBorder="1" applyAlignment="1" applyProtection="1">
      <alignment horizontal="center" vertical="center" wrapText="1"/>
      <protection locked="0"/>
    </xf>
    <xf numFmtId="9" fontId="7" fillId="0" borderId="19" xfId="1" applyFont="1" applyFill="1" applyBorder="1" applyAlignment="1" applyProtection="1">
      <alignment horizontal="center" vertical="center" wrapText="1"/>
    </xf>
    <xf numFmtId="9" fontId="7" fillId="0" borderId="13" xfId="1" applyFont="1" applyFill="1" applyBorder="1" applyAlignment="1" applyProtection="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0"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6" fillId="0" borderId="20" xfId="0" applyFont="1" applyBorder="1" applyAlignment="1">
      <alignment horizontal="center" wrapText="1"/>
    </xf>
    <xf numFmtId="0" fontId="24" fillId="9" borderId="0" xfId="0" applyFont="1" applyFill="1" applyAlignment="1">
      <alignment horizontal="center"/>
    </xf>
    <xf numFmtId="0" fontId="24" fillId="9" borderId="25" xfId="0" applyFont="1" applyFill="1" applyBorder="1" applyAlignment="1">
      <alignment horizontal="center"/>
    </xf>
    <xf numFmtId="0" fontId="20" fillId="4" borderId="22" xfId="0" applyFont="1" applyFill="1" applyBorder="1" applyAlignment="1">
      <alignment horizontal="center" wrapText="1"/>
    </xf>
    <xf numFmtId="0" fontId="20" fillId="4" borderId="24" xfId="0" applyFont="1" applyFill="1" applyBorder="1" applyAlignment="1">
      <alignment horizontal="center" wrapText="1"/>
    </xf>
    <xf numFmtId="0" fontId="20" fillId="4" borderId="23" xfId="0" applyFont="1" applyFill="1" applyBorder="1" applyAlignment="1">
      <alignment horizontal="center" wrapText="1"/>
    </xf>
  </cellXfs>
  <cellStyles count="2">
    <cellStyle name="Normal" xfId="0" builtinId="0"/>
    <cellStyle name="Percent" xfId="1" builtinId="5"/>
  </cellStyles>
  <dxfs count="4">
    <dxf>
      <font>
        <b val="0"/>
        <i/>
      </font>
      <fill>
        <patternFill>
          <bgColor theme="9" tint="0.39994506668294322"/>
        </patternFill>
      </fill>
    </dxf>
    <dxf>
      <fill>
        <patternFill>
          <bgColor rgb="FFFF5050"/>
        </patternFill>
      </fill>
    </dxf>
    <dxf>
      <font>
        <color auto="1"/>
      </font>
      <fill>
        <patternFill>
          <bgColor theme="9" tint="0.39994506668294322"/>
        </patternFill>
      </fill>
    </dxf>
    <dxf>
      <fill>
        <patternFill>
          <bgColor rgb="FFFF0000"/>
        </patternFill>
      </fill>
    </dxf>
  </dxfs>
  <tableStyles count="0" defaultTableStyle="TableStyleMedium2" defaultPivotStyle="PivotStyleLight16"/>
  <colors>
    <mruColors>
      <color rgb="FFFF5050"/>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142875</xdr:rowOff>
    </xdr:from>
    <xdr:to>
      <xdr:col>0</xdr:col>
      <xdr:colOff>1692565</xdr:colOff>
      <xdr:row>3</xdr:row>
      <xdr:rowOff>133350</xdr:rowOff>
    </xdr:to>
    <xdr:pic>
      <xdr:nvPicPr>
        <xdr:cNvPr id="2" name="Picture 1" descr="\\Iehpcorp\vol1\SHARED\iehpform.new\iehphart.bmp">
          <a:extLst>
            <a:ext uri="{FF2B5EF4-FFF2-40B4-BE49-F238E27FC236}">
              <a16:creationId xmlns:a16="http://schemas.microsoft.com/office/drawing/2014/main" id="{5497665A-7563-4EEE-8EEC-552EA95C80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142875"/>
          <a:ext cx="159731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3463925</xdr:colOff>
      <xdr:row>7</xdr:row>
      <xdr:rowOff>55492</xdr:rowOff>
    </xdr:to>
    <xdr:pic>
      <xdr:nvPicPr>
        <xdr:cNvPr id="5" name="Picture 4">
          <a:extLst>
            <a:ext uri="{FF2B5EF4-FFF2-40B4-BE49-F238E27FC236}">
              <a16:creationId xmlns:a16="http://schemas.microsoft.com/office/drawing/2014/main" id="{4DD99D86-816B-4417-A424-0C3BB004BDB3}"/>
            </a:ext>
          </a:extLst>
        </xdr:cNvPr>
        <xdr:cNvPicPr>
          <a:picLocks noChangeAspect="1"/>
        </xdr:cNvPicPr>
      </xdr:nvPicPr>
      <xdr:blipFill>
        <a:blip xmlns:r="http://schemas.openxmlformats.org/officeDocument/2006/relationships" r:embed="rId1"/>
        <a:stretch>
          <a:fillRect/>
        </a:stretch>
      </xdr:blipFill>
      <xdr:spPr>
        <a:xfrm>
          <a:off x="0" y="206375"/>
          <a:ext cx="3444875" cy="2005577"/>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4EF7B-C236-49F2-88E7-8BBC94475F12}">
  <dimension ref="A5:N25"/>
  <sheetViews>
    <sheetView showGridLines="0" workbookViewId="0">
      <selection activeCell="E11" sqref="E11"/>
    </sheetView>
  </sheetViews>
  <sheetFormatPr defaultColWidth="9.140625" defaultRowHeight="15" x14ac:dyDescent="0.25"/>
  <cols>
    <col min="1" max="1" width="27.28515625" style="19" customWidth="1"/>
    <col min="2" max="2" width="25.28515625" style="19" bestFit="1" customWidth="1"/>
    <col min="3" max="3" width="24.140625" style="19" bestFit="1" customWidth="1"/>
    <col min="4" max="4" width="42.85546875" style="19" customWidth="1"/>
    <col min="5" max="5" width="19.42578125" style="19" customWidth="1"/>
    <col min="6" max="16384" width="9.140625" style="19"/>
  </cols>
  <sheetData>
    <row r="5" spans="1:14" ht="30" x14ac:dyDescent="0.25">
      <c r="A5" s="19" t="s">
        <v>40</v>
      </c>
    </row>
    <row r="6" spans="1:14" ht="18.75" x14ac:dyDescent="0.3">
      <c r="A6" s="92" t="s">
        <v>43</v>
      </c>
      <c r="B6" s="92"/>
      <c r="C6" s="92"/>
      <c r="D6" s="92"/>
      <c r="E6" s="20"/>
      <c r="F6" s="20"/>
      <c r="G6" s="20"/>
      <c r="H6" s="20"/>
      <c r="I6" s="20"/>
      <c r="J6" s="20"/>
      <c r="K6" s="20"/>
      <c r="L6" s="20"/>
      <c r="M6" s="20"/>
      <c r="N6" s="20"/>
    </row>
    <row r="7" spans="1:14" x14ac:dyDescent="0.25">
      <c r="A7" s="21" t="s">
        <v>41</v>
      </c>
      <c r="B7" s="21" t="s">
        <v>42</v>
      </c>
      <c r="C7" s="21" t="s">
        <v>48</v>
      </c>
      <c r="D7" s="21" t="s">
        <v>46</v>
      </c>
      <c r="E7" s="21" t="s">
        <v>49</v>
      </c>
    </row>
    <row r="8" spans="1:14" x14ac:dyDescent="0.25">
      <c r="A8" s="22">
        <v>43888</v>
      </c>
      <c r="B8" s="15" t="s">
        <v>44</v>
      </c>
      <c r="C8" s="15" t="s">
        <v>45</v>
      </c>
      <c r="D8" s="15" t="s">
        <v>47</v>
      </c>
      <c r="E8" s="15" t="s">
        <v>50</v>
      </c>
    </row>
    <row r="9" spans="1:14" x14ac:dyDescent="0.25">
      <c r="A9" s="22">
        <v>43902</v>
      </c>
      <c r="B9" s="15" t="s">
        <v>44</v>
      </c>
      <c r="C9" s="15" t="s">
        <v>51</v>
      </c>
      <c r="D9" s="15" t="s">
        <v>52</v>
      </c>
      <c r="E9" s="15" t="s">
        <v>53</v>
      </c>
    </row>
    <row r="10" spans="1:14" ht="30" x14ac:dyDescent="0.25">
      <c r="A10" s="22">
        <v>43927</v>
      </c>
      <c r="B10" s="15" t="s">
        <v>56</v>
      </c>
      <c r="C10" s="15"/>
      <c r="D10" s="15"/>
      <c r="E10" s="15" t="s">
        <v>53</v>
      </c>
    </row>
    <row r="11" spans="1:14" ht="30" x14ac:dyDescent="0.25">
      <c r="A11" s="22">
        <v>43937</v>
      </c>
      <c r="B11" s="15" t="s">
        <v>63</v>
      </c>
      <c r="C11" s="15"/>
      <c r="D11" s="15"/>
      <c r="E11" s="15" t="s">
        <v>53</v>
      </c>
    </row>
    <row r="12" spans="1:14" x14ac:dyDescent="0.25">
      <c r="A12" s="15"/>
      <c r="B12" s="15"/>
      <c r="C12" s="15"/>
      <c r="D12" s="15"/>
      <c r="E12" s="15"/>
    </row>
    <row r="13" spans="1:14" x14ac:dyDescent="0.25">
      <c r="A13" s="15"/>
      <c r="B13" s="15"/>
      <c r="C13" s="15"/>
      <c r="D13" s="15"/>
      <c r="E13" s="15"/>
    </row>
    <row r="14" spans="1:14" x14ac:dyDescent="0.25">
      <c r="A14" s="15"/>
      <c r="B14" s="15"/>
      <c r="C14" s="15"/>
      <c r="D14" s="15"/>
      <c r="E14" s="15"/>
    </row>
    <row r="15" spans="1:14" x14ac:dyDescent="0.25">
      <c r="A15" s="15"/>
      <c r="B15" s="15"/>
      <c r="C15" s="15"/>
      <c r="D15" s="15"/>
      <c r="E15" s="15"/>
    </row>
    <row r="16" spans="1:14" x14ac:dyDescent="0.25">
      <c r="A16" s="15"/>
      <c r="B16" s="15"/>
      <c r="C16" s="15"/>
      <c r="D16" s="15"/>
      <c r="E16" s="15"/>
    </row>
    <row r="17" spans="1:5" x14ac:dyDescent="0.25">
      <c r="A17" s="15"/>
      <c r="B17" s="15"/>
      <c r="C17" s="15"/>
      <c r="D17" s="15"/>
      <c r="E17" s="15"/>
    </row>
    <row r="18" spans="1:5" x14ac:dyDescent="0.25">
      <c r="A18" s="15"/>
      <c r="B18" s="15"/>
      <c r="C18" s="15"/>
      <c r="D18" s="15"/>
      <c r="E18" s="15"/>
    </row>
    <row r="19" spans="1:5" x14ac:dyDescent="0.25">
      <c r="A19" s="15"/>
      <c r="B19" s="15"/>
      <c r="C19" s="15"/>
      <c r="D19" s="15"/>
      <c r="E19" s="15"/>
    </row>
    <row r="20" spans="1:5" x14ac:dyDescent="0.25">
      <c r="A20" s="15"/>
      <c r="B20" s="15"/>
      <c r="C20" s="15"/>
      <c r="D20" s="15"/>
      <c r="E20" s="15"/>
    </row>
    <row r="21" spans="1:5" x14ac:dyDescent="0.25">
      <c r="A21" s="15"/>
      <c r="B21" s="15"/>
      <c r="C21" s="15"/>
      <c r="D21" s="15"/>
      <c r="E21" s="15"/>
    </row>
    <row r="22" spans="1:5" x14ac:dyDescent="0.25">
      <c r="A22" s="15"/>
      <c r="B22" s="15"/>
      <c r="C22" s="15"/>
      <c r="D22" s="15"/>
      <c r="E22" s="15"/>
    </row>
    <row r="23" spans="1:5" x14ac:dyDescent="0.25">
      <c r="A23" s="15"/>
      <c r="B23" s="15"/>
      <c r="C23" s="15"/>
      <c r="D23" s="15"/>
      <c r="E23" s="15"/>
    </row>
    <row r="24" spans="1:5" x14ac:dyDescent="0.25">
      <c r="A24" s="15"/>
      <c r="B24" s="15"/>
      <c r="C24" s="15"/>
      <c r="D24" s="15"/>
      <c r="E24" s="15"/>
    </row>
    <row r="25" spans="1:5" x14ac:dyDescent="0.25">
      <c r="A25" s="23"/>
      <c r="B25" s="23"/>
      <c r="C25" s="23"/>
      <c r="D25" s="23"/>
      <c r="E25" s="23"/>
    </row>
  </sheetData>
  <mergeCells count="1">
    <mergeCell ref="A6:D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CDED6-DB59-4F5E-A4F7-D30F30A17928}">
  <sheetPr>
    <tabColor theme="4" tint="0.39997558519241921"/>
    <pageSetUpPr fitToPage="1"/>
  </sheetPr>
  <dimension ref="A1:AG58"/>
  <sheetViews>
    <sheetView showGridLines="0" tabSelected="1" topLeftCell="B1" zoomScale="80" zoomScaleNormal="80" zoomScaleSheetLayoutView="20" workbookViewId="0">
      <pane xSplit="2" topLeftCell="D1" activePane="topRight" state="frozen"/>
      <selection activeCell="B1" sqref="B1"/>
      <selection pane="topRight" activeCell="K2" sqref="K2:L2"/>
    </sheetView>
  </sheetViews>
  <sheetFormatPr defaultColWidth="9.140625" defaultRowHeight="15" x14ac:dyDescent="0.25"/>
  <cols>
    <col min="1" max="1" width="4" style="6" hidden="1" customWidth="1"/>
    <col min="2" max="2" width="52.42578125" style="6" customWidth="1"/>
    <col min="3" max="3" width="38.7109375" style="6" hidden="1" customWidth="1"/>
    <col min="4" max="4" width="27.140625" style="14" bestFit="1" customWidth="1"/>
    <col min="5" max="23" width="26" style="14" customWidth="1"/>
    <col min="24" max="25" width="26" style="6" customWidth="1"/>
    <col min="26" max="26" width="32.85546875" style="6" customWidth="1"/>
    <col min="27" max="27" width="31.42578125" style="6" customWidth="1"/>
    <col min="28" max="28" width="29.85546875" style="6" customWidth="1"/>
    <col min="29" max="29" width="33" style="6" customWidth="1"/>
    <col min="30" max="30" width="25.7109375" style="6" customWidth="1"/>
    <col min="31" max="31" width="28.5703125" style="6" customWidth="1"/>
    <col min="32" max="32" width="28.7109375" style="6" customWidth="1"/>
    <col min="33" max="33" width="24.28515625" style="6" customWidth="1"/>
    <col min="34" max="16384" width="9.140625" style="6"/>
  </cols>
  <sheetData>
    <row r="1" spans="2:33" ht="15.75" thickBot="1" x14ac:dyDescent="0.3">
      <c r="B1" s="4"/>
      <c r="C1" s="4"/>
      <c r="D1" s="5"/>
      <c r="E1" s="5"/>
      <c r="F1" s="5"/>
      <c r="G1" s="5"/>
      <c r="H1" s="5"/>
      <c r="I1" s="5"/>
      <c r="J1" s="5"/>
      <c r="K1" s="5"/>
      <c r="L1" s="5"/>
      <c r="M1" s="5"/>
      <c r="N1" s="5"/>
      <c r="O1" s="5"/>
      <c r="P1" s="5"/>
      <c r="Q1" s="5"/>
      <c r="R1" s="5"/>
      <c r="S1" s="5"/>
      <c r="T1" s="5"/>
      <c r="U1" s="5"/>
      <c r="V1" s="5"/>
      <c r="W1" s="5"/>
    </row>
    <row r="2" spans="2:33" ht="24" customHeight="1" thickBot="1" x14ac:dyDescent="0.3">
      <c r="B2" s="4"/>
      <c r="C2" s="4"/>
      <c r="D2" s="4"/>
      <c r="E2" s="82" t="s">
        <v>108</v>
      </c>
      <c r="F2" s="83"/>
      <c r="G2" s="83"/>
      <c r="H2" s="84"/>
      <c r="I2" s="5"/>
      <c r="J2" s="33" t="s">
        <v>10</v>
      </c>
      <c r="K2" s="80" t="str">
        <f>IFERROR(COUNTIF(D21:AF30,"Yes")/(COUNTIF(D21:AF30,"Yes")+COUNTIF(D21:AF30,"No")),"No Applicable Files Reviewed")</f>
        <v>No Applicable Files Reviewed</v>
      </c>
      <c r="L2" s="81"/>
      <c r="M2" s="5"/>
      <c r="N2" s="5"/>
      <c r="O2" s="5"/>
      <c r="P2" s="5"/>
      <c r="Q2" s="5"/>
      <c r="R2" s="5"/>
      <c r="S2" s="5"/>
      <c r="T2" s="5"/>
      <c r="U2" s="5"/>
      <c r="V2" s="5"/>
      <c r="W2" s="5"/>
      <c r="X2" s="5"/>
    </row>
    <row r="3" spans="2:33" ht="21.75" customHeight="1" thickBot="1" x14ac:dyDescent="0.3">
      <c r="B3" s="4"/>
      <c r="C3" s="4"/>
      <c r="D3" s="4"/>
      <c r="E3" s="85" t="s">
        <v>107</v>
      </c>
      <c r="F3" s="86"/>
      <c r="G3" s="86"/>
      <c r="H3" s="87"/>
      <c r="I3" s="5"/>
      <c r="J3" s="5"/>
      <c r="K3" s="5"/>
      <c r="L3" s="5"/>
      <c r="M3" s="5"/>
      <c r="N3" s="5"/>
      <c r="O3" s="5"/>
      <c r="P3" s="5"/>
      <c r="Q3" s="5"/>
      <c r="R3" s="5"/>
      <c r="S3" s="5"/>
      <c r="T3" s="5"/>
      <c r="U3" s="5"/>
      <c r="V3" s="5"/>
      <c r="W3" s="5"/>
      <c r="X3" s="5"/>
    </row>
    <row r="4" spans="2:33" ht="15.75" thickBot="1" x14ac:dyDescent="0.3">
      <c r="B4" s="4"/>
      <c r="C4" s="4"/>
      <c r="D4" s="7"/>
      <c r="E4" s="7"/>
      <c r="F4" s="7"/>
      <c r="G4" s="7"/>
      <c r="H4" s="5"/>
      <c r="I4" s="5"/>
      <c r="J4" s="5"/>
      <c r="K4" s="5"/>
      <c r="L4" s="5"/>
      <c r="M4" s="5"/>
      <c r="N4" s="5"/>
      <c r="O4" s="5"/>
      <c r="P4" s="5"/>
      <c r="Q4" s="5"/>
      <c r="R4" s="5"/>
      <c r="S4" s="5"/>
      <c r="T4" s="5"/>
      <c r="U4" s="5"/>
      <c r="V4" s="5"/>
      <c r="W4" s="5"/>
    </row>
    <row r="5" spans="2:33" ht="30" customHeight="1" x14ac:dyDescent="0.25">
      <c r="B5" s="4"/>
      <c r="C5" s="24"/>
      <c r="D5" s="24"/>
      <c r="E5" s="28" t="s">
        <v>0</v>
      </c>
      <c r="F5" s="88"/>
      <c r="G5" s="88"/>
      <c r="H5" s="89"/>
      <c r="I5" s="5"/>
      <c r="J5" s="5"/>
      <c r="K5" s="5"/>
      <c r="L5" s="5"/>
      <c r="M5" s="5"/>
      <c r="N5" s="5"/>
      <c r="O5" s="5"/>
      <c r="P5" s="5"/>
      <c r="Q5" s="5"/>
      <c r="R5" s="5"/>
      <c r="S5" s="5"/>
      <c r="T5" s="5"/>
      <c r="U5" s="5"/>
      <c r="V5" s="5"/>
      <c r="W5" s="5"/>
      <c r="X5" s="5"/>
    </row>
    <row r="6" spans="2:33" ht="30" customHeight="1" x14ac:dyDescent="0.25">
      <c r="B6" s="4"/>
      <c r="C6" s="24"/>
      <c r="D6" s="24"/>
      <c r="E6" s="29" t="s">
        <v>2</v>
      </c>
      <c r="F6" s="90"/>
      <c r="G6" s="90"/>
      <c r="H6" s="91"/>
      <c r="I6" s="5"/>
      <c r="J6" s="5"/>
      <c r="K6" s="5"/>
      <c r="L6" s="5"/>
      <c r="M6" s="5"/>
      <c r="N6" s="5"/>
      <c r="O6" s="5"/>
      <c r="P6" s="5"/>
      <c r="Q6" s="5"/>
      <c r="R6" s="5"/>
      <c r="S6" s="5"/>
      <c r="T6" s="5"/>
      <c r="U6" s="5"/>
      <c r="V6" s="5"/>
      <c r="W6" s="5"/>
      <c r="X6" s="5"/>
    </row>
    <row r="7" spans="2:33" ht="30" customHeight="1" x14ac:dyDescent="0.25">
      <c r="B7" s="4"/>
      <c r="C7" s="4"/>
      <c r="D7" s="4"/>
      <c r="E7" s="29" t="s">
        <v>11</v>
      </c>
      <c r="F7" s="54"/>
      <c r="G7" s="30" t="s">
        <v>1</v>
      </c>
      <c r="H7" s="55"/>
      <c r="I7" s="5"/>
      <c r="J7" s="5"/>
      <c r="K7" s="5"/>
      <c r="L7" s="5"/>
      <c r="M7" s="5"/>
      <c r="N7" s="5"/>
      <c r="O7" s="5"/>
      <c r="P7" s="5"/>
      <c r="Q7" s="5"/>
      <c r="R7" s="5"/>
      <c r="S7" s="5"/>
      <c r="T7" s="5"/>
      <c r="U7" s="5"/>
      <c r="V7" s="5"/>
      <c r="W7" s="5"/>
      <c r="X7" s="5"/>
    </row>
    <row r="8" spans="2:33" ht="30" customHeight="1" thickBot="1" x14ac:dyDescent="0.3">
      <c r="B8" s="4"/>
      <c r="C8" s="4"/>
      <c r="D8" s="4"/>
      <c r="E8" s="31" t="s">
        <v>12</v>
      </c>
      <c r="F8" s="56"/>
      <c r="G8" s="32" t="s">
        <v>13</v>
      </c>
      <c r="H8" s="8"/>
      <c r="I8" s="5"/>
      <c r="J8" s="5"/>
      <c r="K8" s="5"/>
      <c r="L8" s="5"/>
      <c r="M8" s="5"/>
      <c r="N8" s="5"/>
      <c r="O8" s="5"/>
      <c r="P8" s="5"/>
      <c r="Q8" s="5"/>
      <c r="R8" s="5"/>
      <c r="S8" s="5"/>
      <c r="T8" s="5"/>
      <c r="U8" s="5"/>
      <c r="V8" s="5"/>
      <c r="W8" s="5"/>
      <c r="X8" s="5"/>
    </row>
    <row r="9" spans="2:33" x14ac:dyDescent="0.25">
      <c r="B9" s="4"/>
      <c r="C9" s="4"/>
      <c r="D9" s="5"/>
      <c r="E9" s="5"/>
      <c r="F9" s="5"/>
      <c r="G9" s="5"/>
      <c r="H9" s="5"/>
      <c r="I9" s="5"/>
      <c r="J9" s="5"/>
      <c r="K9" s="5"/>
      <c r="L9" s="5"/>
      <c r="M9" s="5"/>
      <c r="N9" s="5"/>
      <c r="O9" s="5"/>
      <c r="P9" s="5"/>
      <c r="Q9" s="5"/>
      <c r="R9" s="5"/>
      <c r="S9" s="5"/>
      <c r="T9" s="5"/>
      <c r="U9" s="5"/>
      <c r="V9" s="5"/>
      <c r="W9" s="5"/>
    </row>
    <row r="10" spans="2:33" ht="15.75" thickBot="1" x14ac:dyDescent="0.3">
      <c r="B10" s="4"/>
      <c r="C10" s="4"/>
      <c r="D10" s="5"/>
      <c r="E10" s="5"/>
      <c r="F10" s="5"/>
      <c r="G10" s="5"/>
      <c r="H10" s="5"/>
      <c r="I10" s="5"/>
      <c r="J10" s="5"/>
      <c r="K10" s="5"/>
      <c r="L10" s="5"/>
      <c r="M10" s="5"/>
      <c r="N10" s="5"/>
      <c r="O10" s="5"/>
      <c r="P10" s="5"/>
      <c r="Q10" s="5"/>
      <c r="R10" s="5"/>
      <c r="S10" s="5"/>
      <c r="T10" s="5"/>
      <c r="U10" s="5"/>
      <c r="V10" s="5"/>
      <c r="W10" s="5"/>
    </row>
    <row r="11" spans="2:33" customFormat="1" ht="24.95" customHeight="1" thickBot="1" x14ac:dyDescent="0.3">
      <c r="B11" s="34"/>
      <c r="C11" s="35" t="s">
        <v>65</v>
      </c>
      <c r="D11" s="36" t="s">
        <v>3</v>
      </c>
      <c r="E11" s="35" t="s">
        <v>9</v>
      </c>
      <c r="F11" s="36" t="s">
        <v>4</v>
      </c>
      <c r="G11" s="35" t="s">
        <v>9</v>
      </c>
      <c r="H11" s="36" t="s">
        <v>5</v>
      </c>
      <c r="I11" s="41" t="s">
        <v>9</v>
      </c>
      <c r="J11" s="36" t="s">
        <v>6</v>
      </c>
      <c r="K11" s="35" t="s">
        <v>9</v>
      </c>
      <c r="L11" s="36" t="s">
        <v>7</v>
      </c>
      <c r="M11" s="35" t="s">
        <v>9</v>
      </c>
      <c r="N11" s="36" t="s">
        <v>29</v>
      </c>
      <c r="O11" s="35" t="s">
        <v>9</v>
      </c>
      <c r="P11" s="36" t="s">
        <v>30</v>
      </c>
      <c r="Q11" s="35" t="s">
        <v>9</v>
      </c>
      <c r="R11" s="36" t="s">
        <v>31</v>
      </c>
      <c r="S11" s="35" t="s">
        <v>9</v>
      </c>
      <c r="T11" s="36" t="s">
        <v>32</v>
      </c>
      <c r="U11" s="35" t="s">
        <v>9</v>
      </c>
      <c r="V11" s="36" t="s">
        <v>33</v>
      </c>
      <c r="W11" s="35" t="s">
        <v>9</v>
      </c>
      <c r="X11" s="36" t="s">
        <v>72</v>
      </c>
      <c r="Y11" s="35" t="s">
        <v>9</v>
      </c>
      <c r="Z11" s="36" t="s">
        <v>125</v>
      </c>
      <c r="AA11" s="35" t="s">
        <v>9</v>
      </c>
      <c r="AB11" s="36" t="s">
        <v>126</v>
      </c>
      <c r="AC11" s="35" t="s">
        <v>9</v>
      </c>
      <c r="AD11" s="36" t="s">
        <v>127</v>
      </c>
      <c r="AE11" s="35" t="s">
        <v>9</v>
      </c>
      <c r="AF11" s="36" t="s">
        <v>128</v>
      </c>
      <c r="AG11" s="35" t="s">
        <v>9</v>
      </c>
    </row>
    <row r="12" spans="2:33" s="10" customFormat="1" ht="34.15" customHeight="1" x14ac:dyDescent="0.25">
      <c r="B12" s="37" t="s">
        <v>34</v>
      </c>
      <c r="C12" s="25" t="s">
        <v>66</v>
      </c>
      <c r="D12" s="50"/>
      <c r="E12" s="12"/>
      <c r="F12" s="9"/>
      <c r="G12" s="12"/>
      <c r="H12" s="9"/>
      <c r="I12" s="12"/>
      <c r="J12" s="46"/>
      <c r="K12" s="12"/>
      <c r="L12" s="9"/>
      <c r="M12" s="12"/>
      <c r="N12" s="46"/>
      <c r="O12" s="12"/>
      <c r="P12" s="46"/>
      <c r="Q12" s="12"/>
      <c r="R12" s="9"/>
      <c r="S12" s="12"/>
      <c r="T12" s="9"/>
      <c r="U12" s="12"/>
      <c r="V12" s="9"/>
      <c r="W12" s="12"/>
      <c r="X12" s="9"/>
      <c r="Y12" s="12"/>
      <c r="Z12" s="9"/>
      <c r="AA12" s="12"/>
      <c r="AB12" s="9"/>
      <c r="AC12" s="12"/>
      <c r="AD12" s="9"/>
      <c r="AE12" s="12"/>
      <c r="AF12" s="9"/>
      <c r="AG12" s="12"/>
    </row>
    <row r="13" spans="2:33" s="45" customFormat="1" ht="36" customHeight="1" x14ac:dyDescent="0.25">
      <c r="B13" s="42" t="s">
        <v>35</v>
      </c>
      <c r="C13" s="43" t="s">
        <v>67</v>
      </c>
      <c r="D13" s="51"/>
      <c r="E13" s="12"/>
      <c r="F13" s="49"/>
      <c r="G13" s="12"/>
      <c r="H13" s="47"/>
      <c r="I13" s="12"/>
      <c r="J13" s="49"/>
      <c r="K13" s="12"/>
      <c r="L13" s="49"/>
      <c r="M13" s="12"/>
      <c r="N13" s="48"/>
      <c r="O13" s="12"/>
      <c r="P13" s="48"/>
      <c r="Q13" s="12"/>
      <c r="R13" s="49"/>
      <c r="S13" s="12"/>
      <c r="T13" s="49"/>
      <c r="U13" s="12"/>
      <c r="V13" s="49"/>
      <c r="W13" s="12"/>
      <c r="X13" s="44"/>
      <c r="Y13" s="12"/>
      <c r="Z13" s="44"/>
      <c r="AA13" s="12"/>
      <c r="AB13" s="44"/>
      <c r="AC13" s="12"/>
      <c r="AD13" s="44"/>
      <c r="AE13" s="12"/>
      <c r="AF13" s="44"/>
      <c r="AG13" s="12"/>
    </row>
    <row r="14" spans="2:33" s="10" customFormat="1" ht="35.450000000000003" customHeight="1" x14ac:dyDescent="0.25">
      <c r="B14" s="37" t="s">
        <v>36</v>
      </c>
      <c r="C14" s="25" t="s">
        <v>85</v>
      </c>
      <c r="D14" s="9"/>
      <c r="E14" s="12"/>
      <c r="F14" s="9"/>
      <c r="G14" s="12"/>
      <c r="H14" s="9"/>
      <c r="I14" s="12"/>
      <c r="J14" s="9"/>
      <c r="K14" s="12"/>
      <c r="L14" s="9"/>
      <c r="M14" s="12"/>
      <c r="N14" s="9"/>
      <c r="O14" s="12"/>
      <c r="P14" s="9"/>
      <c r="Q14" s="12"/>
      <c r="R14" s="9"/>
      <c r="S14" s="12"/>
      <c r="T14" s="9"/>
      <c r="U14" s="12"/>
      <c r="V14" s="9"/>
      <c r="W14" s="12"/>
      <c r="X14" s="9"/>
      <c r="Y14" s="12"/>
      <c r="Z14" s="9"/>
      <c r="AA14" s="12"/>
      <c r="AB14" s="9"/>
      <c r="AC14" s="12"/>
      <c r="AD14" s="9"/>
      <c r="AE14" s="12"/>
      <c r="AF14" s="9"/>
      <c r="AG14" s="12"/>
    </row>
    <row r="15" spans="2:33" s="10" customFormat="1" ht="39" customHeight="1" x14ac:dyDescent="0.25">
      <c r="B15" s="37" t="s">
        <v>102</v>
      </c>
      <c r="C15" s="25" t="s">
        <v>68</v>
      </c>
      <c r="D15" s="11"/>
      <c r="E15" s="12"/>
      <c r="F15" s="11"/>
      <c r="G15" s="12"/>
      <c r="H15" s="11"/>
      <c r="I15" s="12"/>
      <c r="J15" s="11"/>
      <c r="K15" s="12"/>
      <c r="L15" s="11"/>
      <c r="M15" s="12"/>
      <c r="N15" s="11"/>
      <c r="O15" s="12"/>
      <c r="P15" s="11"/>
      <c r="Q15" s="12"/>
      <c r="R15" s="11"/>
      <c r="S15" s="12"/>
      <c r="T15" s="11"/>
      <c r="U15" s="12"/>
      <c r="V15" s="11"/>
      <c r="W15" s="12"/>
      <c r="X15" s="11"/>
      <c r="Y15" s="12"/>
      <c r="Z15" s="11"/>
      <c r="AA15" s="12"/>
      <c r="AB15" s="11"/>
      <c r="AC15" s="12"/>
      <c r="AD15" s="11"/>
      <c r="AE15" s="12"/>
      <c r="AF15" s="11"/>
      <c r="AG15" s="12"/>
    </row>
    <row r="16" spans="2:33" s="10" customFormat="1" ht="34.15" customHeight="1" x14ac:dyDescent="0.25">
      <c r="B16" s="37" t="s">
        <v>27</v>
      </c>
      <c r="C16" s="25"/>
      <c r="D16" s="11"/>
      <c r="E16" s="12"/>
      <c r="F16" s="11"/>
      <c r="G16" s="12"/>
      <c r="H16" s="11"/>
      <c r="I16" s="12"/>
      <c r="J16" s="11"/>
      <c r="K16" s="12"/>
      <c r="L16" s="11"/>
      <c r="M16" s="12"/>
      <c r="N16" s="11"/>
      <c r="O16" s="12"/>
      <c r="P16" s="11"/>
      <c r="Q16" s="12"/>
      <c r="R16" s="11"/>
      <c r="S16" s="12"/>
      <c r="T16" s="11"/>
      <c r="U16" s="12"/>
      <c r="V16" s="11"/>
      <c r="W16" s="12"/>
      <c r="X16" s="11"/>
      <c r="Y16" s="12"/>
      <c r="Z16" s="11"/>
      <c r="AA16" s="12"/>
      <c r="AB16" s="11"/>
      <c r="AC16" s="12"/>
      <c r="AD16" s="11"/>
      <c r="AE16" s="12"/>
      <c r="AF16" s="11"/>
      <c r="AG16" s="12"/>
    </row>
    <row r="17" spans="1:33" s="10" customFormat="1" ht="35.450000000000003" customHeight="1" x14ac:dyDescent="0.25">
      <c r="B17" s="37" t="s">
        <v>92</v>
      </c>
      <c r="C17" s="25" t="s">
        <v>69</v>
      </c>
      <c r="D17" s="11"/>
      <c r="E17" s="12"/>
      <c r="F17" s="11"/>
      <c r="G17" s="12"/>
      <c r="H17" s="11"/>
      <c r="I17" s="12"/>
      <c r="J17" s="11"/>
      <c r="K17" s="12"/>
      <c r="L17" s="11"/>
      <c r="M17" s="12"/>
      <c r="N17" s="11"/>
      <c r="O17" s="12"/>
      <c r="P17" s="11"/>
      <c r="Q17" s="12"/>
      <c r="R17" s="11"/>
      <c r="S17" s="12"/>
      <c r="T17" s="11"/>
      <c r="U17" s="12"/>
      <c r="V17" s="11"/>
      <c r="W17" s="12"/>
      <c r="X17" s="11"/>
      <c r="Y17" s="12"/>
      <c r="Z17" s="11"/>
      <c r="AA17" s="12"/>
      <c r="AB17" s="11"/>
      <c r="AC17" s="12"/>
      <c r="AD17" s="11"/>
      <c r="AE17" s="12"/>
      <c r="AF17" s="11"/>
      <c r="AG17" s="12"/>
    </row>
    <row r="18" spans="1:33" s="10" customFormat="1" ht="33.6" customHeight="1" x14ac:dyDescent="0.25">
      <c r="B18" s="37" t="s">
        <v>103</v>
      </c>
      <c r="C18" s="25"/>
      <c r="D18" s="11"/>
      <c r="E18" s="12"/>
      <c r="F18" s="11"/>
      <c r="G18" s="12"/>
      <c r="H18" s="11"/>
      <c r="I18" s="12"/>
      <c r="J18" s="11"/>
      <c r="K18" s="12"/>
      <c r="L18" s="11"/>
      <c r="M18" s="12"/>
      <c r="N18" s="11"/>
      <c r="O18" s="12"/>
      <c r="P18" s="11"/>
      <c r="Q18" s="12"/>
      <c r="R18" s="11"/>
      <c r="S18" s="12"/>
      <c r="T18" s="11"/>
      <c r="U18" s="12"/>
      <c r="V18" s="11"/>
      <c r="W18" s="12"/>
      <c r="X18" s="11"/>
      <c r="Y18" s="12"/>
      <c r="Z18" s="11"/>
      <c r="AA18" s="12"/>
      <c r="AB18" s="11"/>
      <c r="AC18" s="12"/>
      <c r="AD18" s="11"/>
      <c r="AE18" s="12"/>
      <c r="AF18" s="11"/>
      <c r="AG18" s="12"/>
    </row>
    <row r="19" spans="1:33" s="10" customFormat="1" ht="36" customHeight="1" x14ac:dyDescent="0.25">
      <c r="B19" s="37" t="s">
        <v>93</v>
      </c>
      <c r="C19" s="25"/>
      <c r="D19" s="11"/>
      <c r="E19" s="12"/>
      <c r="F19" s="11"/>
      <c r="G19" s="12"/>
      <c r="H19" s="11"/>
      <c r="I19" s="12"/>
      <c r="J19" s="11"/>
      <c r="K19" s="12"/>
      <c r="L19" s="11"/>
      <c r="M19" s="12"/>
      <c r="N19" s="11"/>
      <c r="O19" s="12"/>
      <c r="P19" s="11"/>
      <c r="Q19" s="12"/>
      <c r="R19" s="11"/>
      <c r="S19" s="12"/>
      <c r="T19" s="11"/>
      <c r="U19" s="12"/>
      <c r="V19" s="11"/>
      <c r="W19" s="12"/>
      <c r="X19" s="11"/>
      <c r="Y19" s="12"/>
      <c r="Z19" s="11"/>
      <c r="AA19" s="12"/>
      <c r="AB19" s="11"/>
      <c r="AC19" s="12"/>
      <c r="AD19" s="11"/>
      <c r="AE19" s="12"/>
      <c r="AF19" s="11"/>
      <c r="AG19" s="12"/>
    </row>
    <row r="20" spans="1:33" s="10" customFormat="1" ht="36" customHeight="1" x14ac:dyDescent="0.25">
      <c r="B20" s="37" t="s">
        <v>99</v>
      </c>
      <c r="C20" s="25"/>
      <c r="D20" s="11"/>
      <c r="E20" s="12"/>
      <c r="F20" s="11"/>
      <c r="G20" s="12"/>
      <c r="H20" s="11"/>
      <c r="I20" s="12"/>
      <c r="J20" s="11"/>
      <c r="K20" s="12"/>
      <c r="L20" s="11"/>
      <c r="M20" s="12"/>
      <c r="N20" s="11"/>
      <c r="O20" s="12"/>
      <c r="P20" s="11"/>
      <c r="Q20" s="12"/>
      <c r="R20" s="11"/>
      <c r="S20" s="12"/>
      <c r="T20" s="11"/>
      <c r="U20" s="12"/>
      <c r="V20" s="11"/>
      <c r="W20" s="12"/>
      <c r="X20" s="11"/>
      <c r="Y20" s="12"/>
      <c r="Z20" s="11"/>
      <c r="AA20" s="12"/>
      <c r="AB20" s="11"/>
      <c r="AC20" s="12"/>
      <c r="AD20" s="11"/>
      <c r="AE20" s="12"/>
      <c r="AF20" s="11"/>
      <c r="AG20" s="12"/>
    </row>
    <row r="21" spans="1:33" s="10" customFormat="1" ht="69.599999999999994" customHeight="1" x14ac:dyDescent="0.25">
      <c r="B21" s="67" t="s">
        <v>100</v>
      </c>
      <c r="C21" s="25"/>
      <c r="D21" s="13"/>
      <c r="E21" s="12"/>
      <c r="F21" s="13"/>
      <c r="G21" s="12"/>
      <c r="H21" s="13"/>
      <c r="I21" s="12"/>
      <c r="J21" s="13"/>
      <c r="K21" s="12"/>
      <c r="L21" s="13"/>
      <c r="M21" s="12"/>
      <c r="N21" s="13"/>
      <c r="O21" s="12"/>
      <c r="P21" s="13"/>
      <c r="Q21" s="12"/>
      <c r="R21" s="13"/>
      <c r="S21" s="12"/>
      <c r="T21" s="13"/>
      <c r="U21" s="12"/>
      <c r="V21" s="13"/>
      <c r="W21" s="12"/>
      <c r="X21" s="13"/>
      <c r="Y21" s="12"/>
      <c r="Z21" s="13"/>
      <c r="AA21" s="12"/>
      <c r="AB21" s="13"/>
      <c r="AC21" s="12"/>
      <c r="AD21" s="13"/>
      <c r="AE21" s="12"/>
      <c r="AF21" s="13"/>
      <c r="AG21" s="12"/>
    </row>
    <row r="22" spans="1:33" ht="84.6" customHeight="1" x14ac:dyDescent="0.25">
      <c r="A22" s="6">
        <v>5</v>
      </c>
      <c r="B22" s="67" t="str">
        <f>'Data Dictionary'!A4</f>
        <v>ICP updated based on Member's needs and/or condition</v>
      </c>
      <c r="C22" s="26" t="s">
        <v>70</v>
      </c>
      <c r="D22" s="13"/>
      <c r="E22" s="12"/>
      <c r="F22" s="13"/>
      <c r="G22" s="12"/>
      <c r="H22" s="13"/>
      <c r="I22" s="12"/>
      <c r="J22" s="13"/>
      <c r="K22" s="12"/>
      <c r="L22" s="13"/>
      <c r="M22" s="12"/>
      <c r="N22" s="13"/>
      <c r="O22" s="12"/>
      <c r="P22" s="13"/>
      <c r="Q22" s="12"/>
      <c r="R22" s="13"/>
      <c r="S22" s="12"/>
      <c r="T22" s="13"/>
      <c r="U22" s="12"/>
      <c r="V22" s="13"/>
      <c r="W22" s="12"/>
      <c r="X22" s="13"/>
      <c r="Y22" s="12"/>
      <c r="Z22" s="13"/>
      <c r="AA22" s="12"/>
      <c r="AB22" s="13"/>
      <c r="AC22" s="12"/>
      <c r="AD22" s="13"/>
      <c r="AE22" s="12"/>
      <c r="AF22" s="13"/>
      <c r="AG22" s="12"/>
    </row>
    <row r="23" spans="1:33" ht="81.599999999999994" customHeight="1" x14ac:dyDescent="0.25">
      <c r="B23" s="67" t="str">
        <f>'Data Dictionary'!A5</f>
        <v xml:space="preserve">Upon admission notification, appropriate outreach attempts were completed to notify Member of the care transition process </v>
      </c>
      <c r="C23" s="26" t="s">
        <v>71</v>
      </c>
      <c r="D23" s="13"/>
      <c r="E23" s="12"/>
      <c r="F23" s="13"/>
      <c r="G23" s="12"/>
      <c r="H23" s="13"/>
      <c r="I23" s="12"/>
      <c r="J23" s="13"/>
      <c r="K23" s="12"/>
      <c r="L23" s="13"/>
      <c r="M23" s="12"/>
      <c r="N23" s="13"/>
      <c r="O23" s="12"/>
      <c r="P23" s="13"/>
      <c r="Q23" s="12"/>
      <c r="R23" s="13"/>
      <c r="S23" s="12"/>
      <c r="T23" s="13"/>
      <c r="U23" s="12"/>
      <c r="V23" s="13"/>
      <c r="W23" s="12"/>
      <c r="X23" s="13"/>
      <c r="Y23" s="12"/>
      <c r="Z23" s="13"/>
      <c r="AA23" s="12"/>
      <c r="AB23" s="13"/>
      <c r="AC23" s="12"/>
      <c r="AD23" s="13"/>
      <c r="AE23" s="12"/>
      <c r="AF23" s="13"/>
      <c r="AG23" s="12"/>
    </row>
    <row r="24" spans="1:33" ht="96.6" customHeight="1" x14ac:dyDescent="0.25">
      <c r="B24" s="67" t="str">
        <f>'Data Dictionary'!A6</f>
        <v>Member was notified of the care transition process and provided with the care management central point of contact information</v>
      </c>
      <c r="C24" s="26" t="s">
        <v>71</v>
      </c>
      <c r="D24" s="13"/>
      <c r="E24" s="12"/>
      <c r="F24" s="13"/>
      <c r="G24" s="12"/>
      <c r="H24" s="13"/>
      <c r="I24" s="12"/>
      <c r="J24" s="13"/>
      <c r="K24" s="12"/>
      <c r="L24" s="13"/>
      <c r="M24" s="12"/>
      <c r="N24" s="13"/>
      <c r="O24" s="12"/>
      <c r="P24" s="13"/>
      <c r="Q24" s="12"/>
      <c r="R24" s="13"/>
      <c r="S24" s="12"/>
      <c r="T24" s="13"/>
      <c r="U24" s="12"/>
      <c r="V24" s="13"/>
      <c r="W24" s="12"/>
      <c r="X24" s="13"/>
      <c r="Y24" s="12"/>
      <c r="Z24" s="13"/>
      <c r="AA24" s="12"/>
      <c r="AB24" s="13"/>
      <c r="AC24" s="12"/>
      <c r="AD24" s="13"/>
      <c r="AE24" s="12"/>
      <c r="AF24" s="13"/>
      <c r="AG24" s="12"/>
    </row>
    <row r="25" spans="1:33" ht="182.45" customHeight="1" x14ac:dyDescent="0.25">
      <c r="B25" s="67" t="str">
        <f>'Data Dictionary'!A7</f>
        <v xml:space="preserve"> Appropriate outreach attempts were made to contact Member or Caregiver within 3 business days post discharge. </v>
      </c>
      <c r="C25" s="26" t="s">
        <v>71</v>
      </c>
      <c r="D25" s="13"/>
      <c r="E25" s="12"/>
      <c r="F25" s="13"/>
      <c r="G25" s="12"/>
      <c r="H25" s="13"/>
      <c r="I25" s="12"/>
      <c r="J25" s="13"/>
      <c r="K25" s="12"/>
      <c r="L25" s="13"/>
      <c r="M25" s="12"/>
      <c r="N25" s="13"/>
      <c r="O25" s="12"/>
      <c r="P25" s="13"/>
      <c r="Q25" s="12"/>
      <c r="R25" s="13"/>
      <c r="S25" s="12"/>
      <c r="T25" s="13"/>
      <c r="U25" s="12"/>
      <c r="V25" s="13"/>
      <c r="W25" s="12"/>
      <c r="X25" s="13"/>
      <c r="Y25" s="12"/>
      <c r="Z25" s="13"/>
      <c r="AA25" s="12"/>
      <c r="AB25" s="13"/>
      <c r="AC25" s="12"/>
      <c r="AD25" s="13"/>
      <c r="AE25" s="12"/>
      <c r="AF25" s="13"/>
      <c r="AG25" s="12"/>
    </row>
    <row r="26" spans="1:33" ht="104.25" customHeight="1" x14ac:dyDescent="0.25">
      <c r="B26" s="67" t="s">
        <v>129</v>
      </c>
      <c r="C26" s="26"/>
      <c r="D26" s="13"/>
      <c r="E26" s="12"/>
      <c r="F26" s="13"/>
      <c r="G26" s="12"/>
      <c r="H26" s="13"/>
      <c r="I26" s="12"/>
      <c r="J26" s="13"/>
      <c r="K26" s="12"/>
      <c r="L26" s="13"/>
      <c r="M26" s="12"/>
      <c r="N26" s="13"/>
      <c r="O26" s="12"/>
      <c r="P26" s="13"/>
      <c r="Q26" s="12"/>
      <c r="R26" s="13"/>
      <c r="S26" s="12"/>
      <c r="T26" s="13"/>
      <c r="U26" s="12"/>
      <c r="V26" s="13"/>
      <c r="W26" s="12"/>
      <c r="X26" s="13"/>
      <c r="Y26" s="12"/>
      <c r="Z26" s="13"/>
      <c r="AA26" s="12"/>
      <c r="AB26" s="13"/>
      <c r="AC26" s="12"/>
      <c r="AD26" s="13"/>
      <c r="AE26" s="12"/>
      <c r="AF26" s="13"/>
      <c r="AG26" s="12"/>
    </row>
    <row r="27" spans="1:33" ht="104.25" customHeight="1" x14ac:dyDescent="0.25">
      <c r="B27" s="67" t="s">
        <v>130</v>
      </c>
      <c r="C27" s="26"/>
      <c r="D27" s="13"/>
      <c r="E27" s="12"/>
      <c r="F27" s="13"/>
      <c r="G27" s="12"/>
      <c r="H27" s="13"/>
      <c r="I27" s="12"/>
      <c r="J27" s="13"/>
      <c r="K27" s="12"/>
      <c r="L27" s="13"/>
      <c r="M27" s="12"/>
      <c r="N27" s="13"/>
      <c r="O27" s="12"/>
      <c r="P27" s="13"/>
      <c r="Q27" s="12"/>
      <c r="R27" s="13"/>
      <c r="S27" s="12"/>
      <c r="T27" s="13"/>
      <c r="U27" s="12"/>
      <c r="V27" s="13"/>
      <c r="W27" s="12"/>
      <c r="X27" s="13"/>
      <c r="Y27" s="12"/>
      <c r="Z27" s="13"/>
      <c r="AA27" s="12"/>
      <c r="AB27" s="13"/>
      <c r="AC27" s="12"/>
      <c r="AD27" s="13"/>
      <c r="AE27" s="12"/>
      <c r="AF27" s="13"/>
      <c r="AG27" s="12"/>
    </row>
    <row r="28" spans="1:33" ht="90" customHeight="1" x14ac:dyDescent="0.25">
      <c r="B28" s="67" t="s">
        <v>134</v>
      </c>
      <c r="C28" s="26"/>
      <c r="D28" s="13"/>
      <c r="E28" s="12"/>
      <c r="F28" s="13"/>
      <c r="G28" s="12"/>
      <c r="H28" s="13"/>
      <c r="I28" s="12"/>
      <c r="J28" s="13"/>
      <c r="K28" s="12"/>
      <c r="L28" s="13"/>
      <c r="M28" s="12"/>
      <c r="N28" s="13"/>
      <c r="O28" s="12"/>
      <c r="P28" s="13"/>
      <c r="Q28" s="12"/>
      <c r="R28" s="13"/>
      <c r="S28" s="12"/>
      <c r="T28" s="13"/>
      <c r="U28" s="12"/>
      <c r="V28" s="13"/>
      <c r="W28" s="12"/>
      <c r="X28" s="13"/>
      <c r="Y28" s="12"/>
      <c r="Z28" s="13"/>
      <c r="AA28" s="12"/>
      <c r="AB28" s="13"/>
      <c r="AC28" s="12"/>
      <c r="AD28" s="13"/>
      <c r="AE28" s="12"/>
      <c r="AF28" s="13"/>
      <c r="AG28" s="12"/>
    </row>
    <row r="29" spans="1:33" ht="80.45" customHeight="1" x14ac:dyDescent="0.25">
      <c r="B29" s="67" t="str">
        <f>'Data Dictionary'!A11</f>
        <v>Member's identified care coordination needs addressed</v>
      </c>
      <c r="C29" s="26" t="s">
        <v>71</v>
      </c>
      <c r="D29" s="13"/>
      <c r="E29" s="12"/>
      <c r="F29" s="13"/>
      <c r="G29" s="12"/>
      <c r="H29" s="13"/>
      <c r="I29" s="12"/>
      <c r="J29" s="13"/>
      <c r="K29" s="12"/>
      <c r="L29" s="13"/>
      <c r="M29" s="12"/>
      <c r="N29" s="13"/>
      <c r="O29" s="12"/>
      <c r="P29" s="13"/>
      <c r="Q29" s="12"/>
      <c r="R29" s="13"/>
      <c r="S29" s="12"/>
      <c r="T29" s="13"/>
      <c r="U29" s="12"/>
      <c r="V29" s="13"/>
      <c r="W29" s="12"/>
      <c r="X29" s="13"/>
      <c r="Y29" s="12"/>
      <c r="Z29" s="13"/>
      <c r="AA29" s="12"/>
      <c r="AB29" s="13"/>
      <c r="AC29" s="12"/>
      <c r="AD29" s="13"/>
      <c r="AE29" s="12"/>
      <c r="AF29" s="13"/>
      <c r="AG29" s="12"/>
    </row>
    <row r="30" spans="1:33" ht="85.9" customHeight="1" x14ac:dyDescent="0.25">
      <c r="B30" s="67" t="str">
        <f>'Data Dictionary'!A12</f>
        <v>Coordinated with appropriate team discipline for medication reconciliation to be completed within 30 days of discharge</v>
      </c>
      <c r="C30" s="26" t="s">
        <v>71</v>
      </c>
      <c r="D30" s="13"/>
      <c r="E30" s="12"/>
      <c r="F30" s="13"/>
      <c r="G30" s="12"/>
      <c r="H30" s="13"/>
      <c r="I30" s="12"/>
      <c r="J30" s="13"/>
      <c r="K30" s="12"/>
      <c r="L30" s="13"/>
      <c r="M30" s="12"/>
      <c r="N30" s="13"/>
      <c r="O30" s="12"/>
      <c r="P30" s="13"/>
      <c r="Q30" s="12"/>
      <c r="R30" s="13"/>
      <c r="S30" s="12"/>
      <c r="T30" s="13"/>
      <c r="U30" s="12"/>
      <c r="V30" s="13"/>
      <c r="W30" s="12"/>
      <c r="X30" s="13"/>
      <c r="Y30" s="12"/>
      <c r="Z30" s="13"/>
      <c r="AA30" s="12"/>
      <c r="AB30" s="13"/>
      <c r="AC30" s="12"/>
      <c r="AD30" s="13"/>
      <c r="AE30" s="12"/>
      <c r="AF30" s="13"/>
      <c r="AG30" s="12"/>
    </row>
    <row r="31" spans="1:33" customFormat="1" ht="43.5" customHeight="1" x14ac:dyDescent="0.25">
      <c r="A31" s="40"/>
      <c r="B31" s="38" t="s">
        <v>8</v>
      </c>
      <c r="C31" s="38"/>
      <c r="D31" s="77" t="str">
        <f>IFERROR(COUNTIF(D21:D30,"Yes")/(COUNTIF(D21:D30,"Yes")+COUNTIF(D21:D30,"No")),"Case not Applicable")</f>
        <v>Case not Applicable</v>
      </c>
      <c r="E31" s="77"/>
      <c r="F31" s="77" t="str">
        <f>IFERROR(COUNTIF(F21:F30,"Yes")/(COUNTIF(F21:F30,"Yes")+COUNTIF(F21:F30,"No")),"Case not Applicable")</f>
        <v>Case not Applicable</v>
      </c>
      <c r="G31" s="77"/>
      <c r="H31" s="77" t="str">
        <f>IFERROR(COUNTIF(H21:H30,"Yes")/(COUNTIF(H21:H30,"Yes")+COUNTIF(H21:H30,"No")),"Case not Applicable")</f>
        <v>Case not Applicable</v>
      </c>
      <c r="I31" s="77"/>
      <c r="J31" s="77" t="str">
        <f>IFERROR(COUNTIF(J21:J30,"Yes")/(COUNTIF(J21:J30,"Yes")+COUNTIF(J21:J30,"No")),"Case not Applicable")</f>
        <v>Case not Applicable</v>
      </c>
      <c r="K31" s="77"/>
      <c r="L31" s="77" t="str">
        <f>IFERROR(COUNTIF(L21:L30,"Yes")/(COUNTIF(L21:L30,"Yes")+COUNTIF(L21:L30,"No")),"Case not Applicable")</f>
        <v>Case not Applicable</v>
      </c>
      <c r="M31" s="77"/>
      <c r="N31" s="77" t="str">
        <f>IFERROR(COUNTIF(N21:N30,"Yes")/(COUNTIF(N21:N30,"Yes")+COUNTIF(N21:N30,"No")),"Case not Applicable")</f>
        <v>Case not Applicable</v>
      </c>
      <c r="O31" s="77"/>
      <c r="P31" s="77" t="str">
        <f>IFERROR(COUNTIF(P21:P30,"Yes")/(COUNTIF(P21:P30,"Yes")+COUNTIF(P21:P30,"No")),"Case not Applicable")</f>
        <v>Case not Applicable</v>
      </c>
      <c r="Q31" s="77"/>
      <c r="R31" s="77" t="str">
        <f>IFERROR(COUNTIF(R21:R30,"Yes")/(COUNTIF(R21:R30,"Yes")+COUNTIF(R21:R30,"No")),"Case not Applicable")</f>
        <v>Case not Applicable</v>
      </c>
      <c r="S31" s="77"/>
      <c r="T31" s="77" t="str">
        <f>IFERROR(COUNTIF(T21:T30,"Yes")/(COUNTIF(T21:T30,"Yes")+COUNTIF(T21:T30,"No")),"Case not Applicable")</f>
        <v>Case not Applicable</v>
      </c>
      <c r="U31" s="77"/>
      <c r="V31" s="77" t="str">
        <f>IFERROR(COUNTIF(V21:V30,"Yes")/(COUNTIF(V21:V30,"Yes")+COUNTIF(V21:V30,"No")),"Case not Applicable")</f>
        <v>Case not Applicable</v>
      </c>
      <c r="W31" s="77"/>
      <c r="X31" s="77" t="str">
        <f>IFERROR(COUNTIF(X21:X30,"Yes")/(COUNTIF(X21:X30,"Yes")+COUNTIF(X21:X30,"No")),"Case not Applicable")</f>
        <v>Case not Applicable</v>
      </c>
      <c r="Y31" s="77"/>
      <c r="Z31" s="77" t="str">
        <f>IFERROR(COUNTIF(Z21:Z30,"Yes")/(COUNTIF(Z21:Z30,"Yes")+COUNTIF(Z21:Z30,"No")),"Case not Applicable")</f>
        <v>Case not Applicable</v>
      </c>
      <c r="AA31" s="77"/>
      <c r="AB31" s="77" t="str">
        <f>IFERROR(COUNTIF(AB21:AB30,"Yes")/(COUNTIF(AB21:AB30,"Yes")+COUNTIF(AB21:AB30,"No")),"Case not Applicable")</f>
        <v>Case not Applicable</v>
      </c>
      <c r="AC31" s="77"/>
      <c r="AD31" s="77" t="str">
        <f>IFERROR(COUNTIF(AD21:AD30,"Yes")/(COUNTIF(AD21:AD30,"Yes")+COUNTIF(AD21:AD30,"No")),"Case not Applicable")</f>
        <v>Case not Applicable</v>
      </c>
      <c r="AE31" s="77"/>
      <c r="AF31" s="77" t="str">
        <f>IFERROR(COUNTIF(AF21:AF30,"Yes")/(COUNTIF(AF21:AF30,"Yes")+COUNTIF(AF21:AF30,"No")),"Case not Applicable")</f>
        <v>Case not Applicable</v>
      </c>
      <c r="AG31" s="77"/>
    </row>
    <row r="32" spans="1:33" s="53" customFormat="1" ht="129.75" customHeight="1" x14ac:dyDescent="0.25">
      <c r="A32" s="52"/>
      <c r="B32" s="39" t="s">
        <v>64</v>
      </c>
      <c r="C32" s="27"/>
      <c r="D32" s="78"/>
      <c r="E32" s="78"/>
      <c r="F32" s="78"/>
      <c r="G32" s="78"/>
      <c r="H32" s="78"/>
      <c r="I32" s="78"/>
      <c r="J32" s="78"/>
      <c r="K32" s="78"/>
      <c r="L32" s="78"/>
      <c r="M32" s="78"/>
      <c r="N32" s="78"/>
      <c r="O32" s="78"/>
      <c r="P32" s="78"/>
      <c r="Q32" s="78"/>
      <c r="R32" s="78"/>
      <c r="S32" s="78"/>
      <c r="T32" s="78"/>
      <c r="U32" s="78"/>
      <c r="V32" s="78"/>
      <c r="W32" s="79"/>
      <c r="X32" s="78"/>
      <c r="Y32" s="78"/>
      <c r="Z32" s="78"/>
      <c r="AA32" s="78"/>
      <c r="AB32" s="78"/>
      <c r="AC32" s="78"/>
      <c r="AD32" s="78"/>
      <c r="AE32" s="78"/>
      <c r="AF32" s="78"/>
      <c r="AG32" s="78"/>
    </row>
    <row r="51" spans="4:5" ht="30" x14ac:dyDescent="0.25">
      <c r="D51" s="16" t="s">
        <v>54</v>
      </c>
      <c r="E51" s="17" t="str">
        <f>K2</f>
        <v>No Applicable Files Reviewed</v>
      </c>
    </row>
    <row r="52" spans="4:5" ht="30" x14ac:dyDescent="0.25">
      <c r="D52" s="16" t="s">
        <v>55</v>
      </c>
      <c r="E52" s="16">
        <f>COUNT(D13,F13,H13,J13,L13,N13,P13,R13,T13,V13,X13,#REF!,#REF!,#REF!,#REF!)</f>
        <v>0</v>
      </c>
    </row>
    <row r="53" spans="4:5" x14ac:dyDescent="0.25">
      <c r="D53" s="16" t="s">
        <v>57</v>
      </c>
      <c r="E53" s="16" t="e">
        <f>COUNTIF(#REF!,"Y")+COUNTIF(#REF!,"N")</f>
        <v>#REF!</v>
      </c>
    </row>
    <row r="54" spans="4:5" ht="30" x14ac:dyDescent="0.25">
      <c r="D54" s="16" t="s">
        <v>58</v>
      </c>
      <c r="E54" s="16" t="e">
        <f>COUNTIF(#REF!,"Y")</f>
        <v>#REF!</v>
      </c>
    </row>
    <row r="55" spans="4:5" ht="30" x14ac:dyDescent="0.25">
      <c r="D55" s="16" t="s">
        <v>61</v>
      </c>
      <c r="E55" s="18" t="str">
        <f>IFERROR(E54/E53,"N/A")</f>
        <v>N/A</v>
      </c>
    </row>
    <row r="56" spans="4:5" x14ac:dyDescent="0.25">
      <c r="D56" s="16" t="s">
        <v>59</v>
      </c>
      <c r="E56" s="16" t="e">
        <f>COUNTIF(#REF!,"Y")+COUNTIF(#REF!,"N")</f>
        <v>#REF!</v>
      </c>
    </row>
    <row r="57" spans="4:5" ht="30" x14ac:dyDescent="0.25">
      <c r="D57" s="16" t="s">
        <v>60</v>
      </c>
      <c r="E57" s="16" t="e">
        <f>COUNTIF(#REF!,"Y")</f>
        <v>#REF!</v>
      </c>
    </row>
    <row r="58" spans="4:5" ht="30" x14ac:dyDescent="0.25">
      <c r="D58" s="16" t="s">
        <v>62</v>
      </c>
      <c r="E58" s="18" t="str">
        <f>IFERROR(E57/E56,"N/A")</f>
        <v>N/A</v>
      </c>
    </row>
  </sheetData>
  <mergeCells count="35">
    <mergeCell ref="J31:K31"/>
    <mergeCell ref="L31:M31"/>
    <mergeCell ref="K2:L2"/>
    <mergeCell ref="E2:H2"/>
    <mergeCell ref="E3:H3"/>
    <mergeCell ref="F5:H5"/>
    <mergeCell ref="F6:H6"/>
    <mergeCell ref="D31:E31"/>
    <mergeCell ref="F31:G31"/>
    <mergeCell ref="H31:I31"/>
    <mergeCell ref="D32:E32"/>
    <mergeCell ref="F32:G32"/>
    <mergeCell ref="H32:I32"/>
    <mergeCell ref="J32:K32"/>
    <mergeCell ref="L32:M32"/>
    <mergeCell ref="V31:W31"/>
    <mergeCell ref="X31:Y31"/>
    <mergeCell ref="X32:Y32"/>
    <mergeCell ref="N32:O32"/>
    <mergeCell ref="P32:Q32"/>
    <mergeCell ref="R32:S32"/>
    <mergeCell ref="T32:U32"/>
    <mergeCell ref="V32:W32"/>
    <mergeCell ref="R31:S31"/>
    <mergeCell ref="T31:U31"/>
    <mergeCell ref="N31:O31"/>
    <mergeCell ref="P31:Q31"/>
    <mergeCell ref="AD31:AE31"/>
    <mergeCell ref="AD32:AE32"/>
    <mergeCell ref="AF31:AG31"/>
    <mergeCell ref="AF32:AG32"/>
    <mergeCell ref="Z31:AA31"/>
    <mergeCell ref="Z32:AA32"/>
    <mergeCell ref="AB31:AC31"/>
    <mergeCell ref="AB32:AC32"/>
  </mergeCells>
  <conditionalFormatting sqref="D31:AG31">
    <cfRule type="cellIs" dxfId="3" priority="3" operator="lessThan">
      <formula>0.895</formula>
    </cfRule>
    <cfRule type="cellIs" dxfId="2" priority="4" operator="greaterThanOrEqual">
      <formula>0.895</formula>
    </cfRule>
  </conditionalFormatting>
  <conditionalFormatting sqref="K2">
    <cfRule type="cellIs" dxfId="1" priority="15" operator="lessThan">
      <formula>0.895</formula>
    </cfRule>
    <cfRule type="cellIs" dxfId="0" priority="16" operator="greaterThanOrEqual">
      <formula>0.895</formula>
    </cfRule>
  </conditionalFormatting>
  <dataValidations count="6">
    <dataValidation type="list" allowBlank="1" showInputMessage="1" showErrorMessage="1" sqref="H7:H8" xr:uid="{D9A1810C-0A1B-494E-8B6B-F93EB3B9F438}">
      <formula1>"January,February,March,April,May,June,July,August,September,October,November,December"</formula1>
    </dataValidation>
    <dataValidation type="list" allowBlank="1" showInputMessage="1" showErrorMessage="1" sqref="F6:H6" xr:uid="{6DBA237F-E680-4EDA-BF3E-5DA82172C6AA}">
      <formula1>"K. Gerardo,C. Macias, C. Deguzman, L. Govea Ivon, R. Hernandez"</formula1>
    </dataValidation>
    <dataValidation type="list" allowBlank="1" showInputMessage="1" showErrorMessage="1" sqref="F7" xr:uid="{93B50FFB-F7A2-4B61-B687-8184A0D0D8D8}">
      <formula1>"2025,2026"</formula1>
    </dataValidation>
    <dataValidation type="list" allowBlank="1" showInputMessage="1" showErrorMessage="1" sqref="N21:N30 H21:H30 J21:J30 L21:L30 P21:P30 R21:R30 T21:T30 V21:V30 X21:X30 F21:F30 D21:D30 Z21:Z30 AB21:AB30 AD21:AD30 AF21:AF30" xr:uid="{866575FA-0556-4159-A672-CCC089001FAA}">
      <formula1>"Yes, No, N/A"</formula1>
    </dataValidation>
    <dataValidation type="list" allowBlank="1" showInputMessage="1" showErrorMessage="1" sqref="D20 F20 H20 J20 L20 N20 P20 R20 T20 V20 X20 Z20 AB20 AD20 AF20" xr:uid="{A06CDFEB-E8F4-47F7-B8D4-975803BD4B93}">
      <formula1>"Successful, Declined, UTC, Other"</formula1>
    </dataValidation>
    <dataValidation type="list" allowBlank="1" showInputMessage="1" showErrorMessage="1" sqref="F8" xr:uid="{ECD6D7B0-7E8A-48EC-B273-45EB7ACA2463}">
      <formula1>"2026,2027"</formula1>
    </dataValidation>
  </dataValidations>
  <pageMargins left="0.25" right="0.25" top="0.75" bottom="0.75" header="0.3" footer="0.3"/>
  <pageSetup scale="44" fitToWidth="0" orientation="landscape" r:id="rId1"/>
  <colBreaks count="2" manualBreakCount="2">
    <brk id="12" max="28" man="1"/>
    <brk id="23" max="28"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AB6DE93-B643-4791-9682-0918E185CA5F}">
          <x14:formula1>
            <xm:f>Sheet2!$A$2:$A$7</xm:f>
          </x14:formula1>
          <xm:sqref>F5:H5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F337A-FC28-4130-8396-1A4EA398A062}">
  <dimension ref="A1:M17"/>
  <sheetViews>
    <sheetView topLeftCell="A7" workbookViewId="0">
      <selection activeCell="M10" sqref="M10"/>
    </sheetView>
  </sheetViews>
  <sheetFormatPr defaultRowHeight="15" x14ac:dyDescent="0.25"/>
  <cols>
    <col min="2" max="9" width="18.7109375" customWidth="1"/>
    <col min="10" max="10" width="11" bestFit="1" customWidth="1"/>
    <col min="11" max="11" width="10.42578125" bestFit="1" customWidth="1"/>
    <col min="12" max="12" width="11.42578125" bestFit="1" customWidth="1"/>
    <col min="13" max="13" width="10.85546875" bestFit="1" customWidth="1"/>
  </cols>
  <sheetData>
    <row r="1" spans="1:13" x14ac:dyDescent="0.25">
      <c r="A1" s="93" t="s">
        <v>104</v>
      </c>
      <c r="B1" s="93"/>
      <c r="C1" s="93"/>
      <c r="D1" s="93"/>
      <c r="E1" s="93"/>
      <c r="F1" s="93"/>
      <c r="G1" s="93"/>
      <c r="H1" s="93"/>
      <c r="I1" s="93"/>
      <c r="J1" s="93"/>
      <c r="K1" s="93"/>
      <c r="L1" s="93"/>
      <c r="M1" s="94"/>
    </row>
    <row r="2" spans="1:13" x14ac:dyDescent="0.25">
      <c r="A2" s="59" t="s">
        <v>106</v>
      </c>
      <c r="B2" s="59" t="s">
        <v>18</v>
      </c>
      <c r="C2" s="59" t="s">
        <v>109</v>
      </c>
      <c r="D2" s="59" t="s">
        <v>116</v>
      </c>
      <c r="E2" s="59" t="s">
        <v>117</v>
      </c>
      <c r="F2" s="59" t="s">
        <v>118</v>
      </c>
      <c r="G2" s="59" t="s">
        <v>119</v>
      </c>
      <c r="H2" s="59" t="s">
        <v>120</v>
      </c>
      <c r="I2" s="59" t="s">
        <v>121</v>
      </c>
      <c r="J2" s="59" t="s">
        <v>122</v>
      </c>
      <c r="K2" s="59" t="s">
        <v>123</v>
      </c>
      <c r="L2" s="59" t="s">
        <v>124</v>
      </c>
      <c r="M2" s="59" t="s">
        <v>105</v>
      </c>
    </row>
    <row r="3" spans="1:13" ht="45" x14ac:dyDescent="0.25">
      <c r="A3" s="61">
        <v>1</v>
      </c>
      <c r="B3" s="63" t="s">
        <v>100</v>
      </c>
      <c r="C3" s="60" t="s">
        <v>110</v>
      </c>
      <c r="D3" s="72"/>
      <c r="E3" s="72"/>
      <c r="F3" s="72"/>
      <c r="G3" s="72"/>
      <c r="H3" s="72"/>
      <c r="I3" s="72"/>
      <c r="J3" s="58">
        <f>COUNTIF('Review Tool'!$D21:$AF21,"Yes")</f>
        <v>0</v>
      </c>
      <c r="K3" s="58">
        <f>COUNTIF('Review Tool'!$D21:$AF21,"No")</f>
        <v>0</v>
      </c>
      <c r="L3" s="58">
        <f>COUNTIF('Review Tool'!$D21:$AF21,"N/A")</f>
        <v>0</v>
      </c>
      <c r="M3" s="62" t="str">
        <f>IFERROR(J3/(J3+K3)," ")</f>
        <v xml:space="preserve"> </v>
      </c>
    </row>
    <row r="4" spans="1:13" ht="45" x14ac:dyDescent="0.25">
      <c r="A4" s="61">
        <v>2</v>
      </c>
      <c r="B4" s="63" t="s">
        <v>76</v>
      </c>
      <c r="C4" s="60" t="s">
        <v>111</v>
      </c>
      <c r="D4" s="72"/>
      <c r="E4" s="72"/>
      <c r="F4" s="72"/>
      <c r="G4" s="72"/>
      <c r="H4" s="72"/>
      <c r="I4" s="72"/>
      <c r="J4" s="58">
        <f>COUNTIF('Review Tool'!$D22:$AF22,"Yes")</f>
        <v>0</v>
      </c>
      <c r="K4" s="58">
        <f>COUNTIF('Review Tool'!$D22:$AF22,"No")</f>
        <v>0</v>
      </c>
      <c r="L4" s="58">
        <f>COUNTIF('Review Tool'!$D22:$AF22,"N/A")</f>
        <v>0</v>
      </c>
      <c r="M4" s="62" t="str">
        <f t="shared" ref="M4:M12" si="0">IFERROR(J4/(J4+K4)," ")</f>
        <v xml:space="preserve"> </v>
      </c>
    </row>
    <row r="5" spans="1:13" ht="120" x14ac:dyDescent="0.25">
      <c r="A5" s="61">
        <v>3</v>
      </c>
      <c r="B5" s="63" t="s">
        <v>77</v>
      </c>
      <c r="C5" s="60" t="s">
        <v>112</v>
      </c>
      <c r="D5" s="72"/>
      <c r="E5" s="72"/>
      <c r="F5" s="72"/>
      <c r="G5" s="72"/>
      <c r="H5" s="72"/>
      <c r="I5" s="72"/>
      <c r="J5" s="58">
        <f>COUNTIF('Review Tool'!$D23:$AF23,"Yes")</f>
        <v>0</v>
      </c>
      <c r="K5" s="58">
        <f>COUNTIF('Review Tool'!$D23:$AF23,"No")</f>
        <v>0</v>
      </c>
      <c r="L5" s="58">
        <f>COUNTIF('Review Tool'!$D23:$AF23,"N/A")</f>
        <v>0</v>
      </c>
      <c r="M5" s="62" t="str">
        <f t="shared" si="0"/>
        <v xml:space="preserve"> </v>
      </c>
    </row>
    <row r="6" spans="1:13" ht="120" x14ac:dyDescent="0.25">
      <c r="A6" s="61">
        <v>4</v>
      </c>
      <c r="B6" s="63" t="s">
        <v>84</v>
      </c>
      <c r="C6" s="60" t="s">
        <v>112</v>
      </c>
      <c r="D6" s="72"/>
      <c r="E6" s="72"/>
      <c r="F6" s="72"/>
      <c r="G6" s="72"/>
      <c r="H6" s="72"/>
      <c r="I6" s="72"/>
      <c r="J6" s="58">
        <f>COUNTIF('Review Tool'!$D24:$AF24,"Yes")</f>
        <v>0</v>
      </c>
      <c r="K6" s="58">
        <f>COUNTIF('Review Tool'!$D24:$AF24,"No")</f>
        <v>0</v>
      </c>
      <c r="L6" s="58">
        <f>COUNTIF('Review Tool'!$D24:$AF24,"N/A")</f>
        <v>0</v>
      </c>
      <c r="M6" s="62" t="str">
        <f t="shared" si="0"/>
        <v xml:space="preserve"> </v>
      </c>
    </row>
    <row r="7" spans="1:13" ht="105" x14ac:dyDescent="0.25">
      <c r="A7" s="61">
        <v>5</v>
      </c>
      <c r="B7" s="63" t="s">
        <v>86</v>
      </c>
      <c r="C7" s="60" t="s">
        <v>112</v>
      </c>
      <c r="D7" s="72"/>
      <c r="E7" s="72"/>
      <c r="F7" s="72"/>
      <c r="G7" s="72"/>
      <c r="H7" s="72"/>
      <c r="I7" s="72"/>
      <c r="J7" s="58">
        <f>COUNTIF('Review Tool'!$D25:$AF25,"Yes")</f>
        <v>0</v>
      </c>
      <c r="K7" s="58">
        <f>COUNTIF('Review Tool'!$D25:$AF25,"No")</f>
        <v>0</v>
      </c>
      <c r="L7" s="58">
        <f>COUNTIF('Review Tool'!$D25:$AF25,"N/A")</f>
        <v>0</v>
      </c>
      <c r="M7" s="62" t="str">
        <f t="shared" si="0"/>
        <v xml:space="preserve"> </v>
      </c>
    </row>
    <row r="8" spans="1:13" ht="150" x14ac:dyDescent="0.25">
      <c r="A8" s="61">
        <v>6</v>
      </c>
      <c r="B8" s="63" t="s">
        <v>129</v>
      </c>
      <c r="C8" s="60" t="s">
        <v>111</v>
      </c>
      <c r="D8" s="72"/>
      <c r="E8" s="72"/>
      <c r="F8" s="72"/>
      <c r="G8" s="72"/>
      <c r="H8" s="72"/>
      <c r="I8" s="72"/>
      <c r="J8" s="58">
        <f>COUNTIF('Review Tool'!$D26:$AF26,"Yes")</f>
        <v>0</v>
      </c>
      <c r="K8" s="58">
        <f>COUNTIF('Review Tool'!$D26:$AF26,"No")</f>
        <v>0</v>
      </c>
      <c r="L8" s="58">
        <f>COUNTIF('Review Tool'!$D26:$AF26,"N/A")</f>
        <v>0</v>
      </c>
      <c r="M8" s="62" t="str">
        <f t="shared" si="0"/>
        <v xml:space="preserve"> </v>
      </c>
    </row>
    <row r="9" spans="1:13" ht="45" x14ac:dyDescent="0.25">
      <c r="A9" s="61">
        <v>7</v>
      </c>
      <c r="B9" s="63" t="s">
        <v>130</v>
      </c>
      <c r="C9" s="60" t="s">
        <v>111</v>
      </c>
      <c r="D9" s="72"/>
      <c r="E9" s="72"/>
      <c r="F9" s="72"/>
      <c r="G9" s="72"/>
      <c r="H9" s="72"/>
      <c r="I9" s="72"/>
      <c r="J9" s="58">
        <f>COUNTIF('Review Tool'!$D27:$AF27,"Yes")</f>
        <v>0</v>
      </c>
      <c r="K9" s="58">
        <f>COUNTIF('Review Tool'!$D27:$AF27,"No")</f>
        <v>0</v>
      </c>
      <c r="L9" s="58">
        <f>COUNTIF('Review Tool'!$D27:$AF27,"N/A")</f>
        <v>0</v>
      </c>
      <c r="M9" s="62" t="str">
        <f t="shared" si="0"/>
        <v xml:space="preserve"> </v>
      </c>
    </row>
    <row r="10" spans="1:13" ht="60" x14ac:dyDescent="0.25">
      <c r="A10" s="61">
        <v>8</v>
      </c>
      <c r="B10" s="63" t="s">
        <v>134</v>
      </c>
      <c r="C10" s="60" t="s">
        <v>111</v>
      </c>
      <c r="D10" s="72"/>
      <c r="E10" s="72"/>
      <c r="F10" s="72"/>
      <c r="G10" s="72"/>
      <c r="H10" s="72"/>
      <c r="I10" s="72"/>
      <c r="J10" s="58">
        <f>COUNTIF('Review Tool'!$D28:$AF28,"Yes")</f>
        <v>0</v>
      </c>
      <c r="K10" s="58">
        <f>COUNTIF('Review Tool'!$D28:$AF28,"No")</f>
        <v>0</v>
      </c>
      <c r="L10" s="58">
        <f>COUNTIF('Review Tool'!$D28:$AF28,"N/A")</f>
        <v>0</v>
      </c>
      <c r="M10" s="62" t="str">
        <f t="shared" si="0"/>
        <v xml:space="preserve"> </v>
      </c>
    </row>
    <row r="11" spans="1:13" ht="60" x14ac:dyDescent="0.25">
      <c r="A11" s="61">
        <v>9</v>
      </c>
      <c r="B11" s="63" t="s">
        <v>78</v>
      </c>
      <c r="C11" s="60" t="s">
        <v>110</v>
      </c>
      <c r="D11" s="72"/>
      <c r="E11" s="72"/>
      <c r="F11" s="72"/>
      <c r="G11" s="72"/>
      <c r="H11" s="72"/>
      <c r="I11" s="72"/>
      <c r="J11" s="58">
        <f>COUNTIF('Review Tool'!$D29:$AF29,"Yes")</f>
        <v>0</v>
      </c>
      <c r="K11" s="58">
        <f>COUNTIF('Review Tool'!$D29:$AF29,"No")</f>
        <v>0</v>
      </c>
      <c r="L11" s="58">
        <f>COUNTIF('Review Tool'!$D29:$AF29,"N/A")</f>
        <v>0</v>
      </c>
      <c r="M11" s="62" t="str">
        <f t="shared" si="0"/>
        <v xml:space="preserve"> </v>
      </c>
    </row>
    <row r="12" spans="1:13" ht="120" x14ac:dyDescent="0.25">
      <c r="A12" s="61">
        <v>10</v>
      </c>
      <c r="B12" s="63" t="s">
        <v>79</v>
      </c>
      <c r="C12" s="60" t="s">
        <v>110</v>
      </c>
      <c r="D12" s="72"/>
      <c r="E12" s="72"/>
      <c r="F12" s="72"/>
      <c r="G12" s="72"/>
      <c r="H12" s="72"/>
      <c r="I12" s="72"/>
      <c r="J12" s="58">
        <f>COUNTIF('Review Tool'!$D30:$AF30,"Yes")</f>
        <v>0</v>
      </c>
      <c r="K12" s="58">
        <f>COUNTIF('Review Tool'!$D30:$AF30,"No")</f>
        <v>0</v>
      </c>
      <c r="L12" s="58">
        <f>COUNTIF('Review Tool'!$D30:$AF30,"N/A")</f>
        <v>0</v>
      </c>
      <c r="M12" s="62" t="str">
        <f t="shared" si="0"/>
        <v xml:space="preserve"> </v>
      </c>
    </row>
    <row r="15" spans="1:13" x14ac:dyDescent="0.25">
      <c r="C15" s="60" t="s">
        <v>113</v>
      </c>
      <c r="D15" s="64" t="e">
        <f>SUMIF($C$3:$C$12,"ICP",$J$3:$J$12)/(SUMIF($C$3:$C$12,"ICP",$J$3:$J$12)+SUMIF($C$3:$C$12,"ICP",$K$3:$K$12))</f>
        <v>#DIV/0!</v>
      </c>
    </row>
    <row r="16" spans="1:13" x14ac:dyDescent="0.25">
      <c r="C16" s="60" t="s">
        <v>114</v>
      </c>
      <c r="D16" s="64" t="e">
        <f>SUMIF($C$3:$C$12,"Timely Outreach",$J$3:$J$12)/(SUMIF($C$3:$C$12,"Timely Outreach",$J$3:$J$12)+SUMIF($C$3:$C$12,"Timely Outreach",$K$3:$K$12))</f>
        <v>#DIV/0!</v>
      </c>
    </row>
    <row r="17" spans="3:4" x14ac:dyDescent="0.25">
      <c r="C17" s="60" t="s">
        <v>115</v>
      </c>
      <c r="D17" s="64" t="e">
        <f>SUMIF($C$3:$C$12,"TOC",$J$3:$J$12)/(SUMIF($C$3:$C$12,"TOC",$J$3:$J$12)+SUMIF($C$3:$C$12,"TOC",$K$3:$K$12))</f>
        <v>#DIV/0!</v>
      </c>
    </row>
  </sheetData>
  <mergeCells count="1">
    <mergeCell ref="A1:M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13DD9-9A8B-4D01-8D00-A60475571631}">
  <sheetPr>
    <pageSetUpPr fitToPage="1"/>
  </sheetPr>
  <dimension ref="A1:I12"/>
  <sheetViews>
    <sheetView showGridLines="0" zoomScale="82" zoomScaleNormal="82" zoomScalePageLayoutView="80" workbookViewId="0">
      <selection activeCell="C10" sqref="C10"/>
    </sheetView>
  </sheetViews>
  <sheetFormatPr defaultColWidth="9.140625" defaultRowHeight="15" x14ac:dyDescent="0.25"/>
  <cols>
    <col min="1" max="1" width="36.85546875" style="1" customWidth="1"/>
    <col min="2" max="2" width="6.42578125" style="1" hidden="1" customWidth="1"/>
    <col min="3" max="3" width="44" style="1" customWidth="1"/>
    <col min="4" max="4" width="97.85546875" style="1" customWidth="1"/>
    <col min="5" max="9" width="29.42578125" style="1" customWidth="1"/>
    <col min="10" max="16384" width="9.140625" style="1"/>
  </cols>
  <sheetData>
    <row r="1" spans="1:9" s="2" customFormat="1" ht="64.5" customHeight="1" x14ac:dyDescent="0.5">
      <c r="A1" s="95" t="s">
        <v>91</v>
      </c>
      <c r="B1" s="96"/>
      <c r="C1" s="96"/>
      <c r="D1" s="96"/>
      <c r="E1" s="96"/>
      <c r="F1" s="96"/>
      <c r="G1" s="96"/>
      <c r="H1" s="96"/>
      <c r="I1" s="97"/>
    </row>
    <row r="2" spans="1:9" s="2" customFormat="1" ht="34.5" customHeight="1" x14ac:dyDescent="0.3">
      <c r="A2" s="3" t="s">
        <v>18</v>
      </c>
      <c r="B2" s="3" t="s">
        <v>19</v>
      </c>
      <c r="C2" s="3" t="s">
        <v>39</v>
      </c>
      <c r="D2" s="3" t="s">
        <v>38</v>
      </c>
      <c r="E2" s="3" t="s">
        <v>21</v>
      </c>
      <c r="F2" s="3" t="s">
        <v>20</v>
      </c>
      <c r="G2" s="3" t="s">
        <v>22</v>
      </c>
      <c r="H2" s="3" t="s">
        <v>24</v>
      </c>
      <c r="I2" s="3" t="s">
        <v>26</v>
      </c>
    </row>
    <row r="3" spans="1:9" ht="103.5" customHeight="1" x14ac:dyDescent="0.25">
      <c r="A3" s="57" t="s">
        <v>100</v>
      </c>
      <c r="B3" s="65"/>
      <c r="C3" s="74" t="s">
        <v>95</v>
      </c>
      <c r="D3" s="57" t="s">
        <v>101</v>
      </c>
      <c r="E3" s="57" t="s">
        <v>80</v>
      </c>
      <c r="F3" s="66" t="s">
        <v>97</v>
      </c>
      <c r="G3" s="57" t="s">
        <v>98</v>
      </c>
      <c r="H3" s="67" t="s">
        <v>25</v>
      </c>
      <c r="I3" s="67" t="s">
        <v>37</v>
      </c>
    </row>
    <row r="4" spans="1:9" ht="123" customHeight="1" x14ac:dyDescent="0.25">
      <c r="A4" s="67" t="s">
        <v>76</v>
      </c>
      <c r="B4" s="67"/>
      <c r="C4" s="73" t="s">
        <v>75</v>
      </c>
      <c r="D4" s="67" t="s">
        <v>81</v>
      </c>
      <c r="E4" s="67" t="s">
        <v>96</v>
      </c>
      <c r="F4" s="68" t="s">
        <v>23</v>
      </c>
      <c r="G4" s="67" t="s">
        <v>28</v>
      </c>
      <c r="H4" s="67" t="s">
        <v>25</v>
      </c>
      <c r="I4" s="67" t="s">
        <v>37</v>
      </c>
    </row>
    <row r="5" spans="1:9" ht="91.5" customHeight="1" x14ac:dyDescent="0.25">
      <c r="A5" s="69" t="s">
        <v>77</v>
      </c>
      <c r="B5" s="70"/>
      <c r="C5" s="75" t="s">
        <v>87</v>
      </c>
      <c r="D5" s="69" t="s">
        <v>82</v>
      </c>
      <c r="E5" s="69" t="s">
        <v>80</v>
      </c>
      <c r="F5" s="68" t="s">
        <v>23</v>
      </c>
      <c r="G5" s="69" t="s">
        <v>28</v>
      </c>
      <c r="H5" s="69" t="s">
        <v>25</v>
      </c>
      <c r="I5" s="69" t="s">
        <v>37</v>
      </c>
    </row>
    <row r="6" spans="1:9" ht="75" x14ac:dyDescent="0.25">
      <c r="A6" s="69" t="s">
        <v>84</v>
      </c>
      <c r="B6" s="70"/>
      <c r="C6" s="75" t="s">
        <v>87</v>
      </c>
      <c r="D6" s="69" t="s">
        <v>83</v>
      </c>
      <c r="E6" s="69" t="s">
        <v>80</v>
      </c>
      <c r="F6" s="68" t="s">
        <v>23</v>
      </c>
      <c r="G6" s="69" t="s">
        <v>28</v>
      </c>
      <c r="H6" s="69" t="s">
        <v>25</v>
      </c>
      <c r="I6" s="69" t="s">
        <v>37</v>
      </c>
    </row>
    <row r="7" spans="1:9" ht="108.75" customHeight="1" x14ac:dyDescent="0.25">
      <c r="A7" s="69" t="s">
        <v>86</v>
      </c>
      <c r="B7" s="70"/>
      <c r="C7" s="75" t="s">
        <v>87</v>
      </c>
      <c r="D7" s="69" t="s">
        <v>89</v>
      </c>
      <c r="E7" s="69" t="s">
        <v>90</v>
      </c>
      <c r="F7" s="68" t="s">
        <v>23</v>
      </c>
      <c r="G7" s="69" t="s">
        <v>28</v>
      </c>
      <c r="H7" s="69" t="s">
        <v>25</v>
      </c>
      <c r="I7" s="69" t="s">
        <v>37</v>
      </c>
    </row>
    <row r="8" spans="1:9" ht="149.25" customHeight="1" x14ac:dyDescent="0.25">
      <c r="A8" s="69" t="s">
        <v>129</v>
      </c>
      <c r="B8" s="70"/>
      <c r="C8" s="75" t="s">
        <v>131</v>
      </c>
      <c r="D8" s="76" t="s">
        <v>138</v>
      </c>
      <c r="E8" s="67" t="s">
        <v>133</v>
      </c>
      <c r="F8" s="68" t="s">
        <v>23</v>
      </c>
      <c r="G8" s="67" t="s">
        <v>28</v>
      </c>
      <c r="H8" s="67" t="s">
        <v>25</v>
      </c>
      <c r="I8" s="67" t="s">
        <v>37</v>
      </c>
    </row>
    <row r="9" spans="1:9" ht="108.75" customHeight="1" x14ac:dyDescent="0.25">
      <c r="A9" s="67" t="s">
        <v>130</v>
      </c>
      <c r="B9" s="70"/>
      <c r="C9" s="73" t="s">
        <v>131</v>
      </c>
      <c r="D9" s="67" t="s">
        <v>132</v>
      </c>
      <c r="E9" s="67" t="s">
        <v>133</v>
      </c>
      <c r="F9" s="68" t="s">
        <v>23</v>
      </c>
      <c r="G9" s="67" t="s">
        <v>28</v>
      </c>
      <c r="H9" s="67" t="s">
        <v>25</v>
      </c>
      <c r="I9" s="67" t="s">
        <v>37</v>
      </c>
    </row>
    <row r="10" spans="1:9" ht="108.75" customHeight="1" x14ac:dyDescent="0.25">
      <c r="A10" s="67" t="s">
        <v>134</v>
      </c>
      <c r="B10" s="70"/>
      <c r="C10" s="73" t="s">
        <v>135</v>
      </c>
      <c r="D10" s="67" t="s">
        <v>136</v>
      </c>
      <c r="E10" s="67" t="s">
        <v>133</v>
      </c>
      <c r="F10" s="68" t="s">
        <v>23</v>
      </c>
      <c r="G10" s="67" t="s">
        <v>137</v>
      </c>
      <c r="H10" s="67" t="s">
        <v>25</v>
      </c>
      <c r="I10" s="67" t="s">
        <v>37</v>
      </c>
    </row>
    <row r="11" spans="1:9" ht="235.5" customHeight="1" x14ac:dyDescent="0.25">
      <c r="A11" s="69" t="s">
        <v>78</v>
      </c>
      <c r="B11" s="70"/>
      <c r="C11" s="75" t="s">
        <v>87</v>
      </c>
      <c r="D11" s="69" t="s">
        <v>94</v>
      </c>
      <c r="E11" s="69" t="s">
        <v>90</v>
      </c>
      <c r="F11" s="68" t="s">
        <v>23</v>
      </c>
      <c r="G11" s="69" t="s">
        <v>28</v>
      </c>
      <c r="H11" s="69" t="s">
        <v>25</v>
      </c>
      <c r="I11" s="69" t="s">
        <v>37</v>
      </c>
    </row>
    <row r="12" spans="1:9" ht="105" x14ac:dyDescent="0.25">
      <c r="A12" s="67" t="s">
        <v>79</v>
      </c>
      <c r="B12" s="71"/>
      <c r="C12" s="73" t="s">
        <v>87</v>
      </c>
      <c r="D12" s="67" t="s">
        <v>88</v>
      </c>
      <c r="E12" s="69" t="s">
        <v>90</v>
      </c>
      <c r="F12" s="68" t="s">
        <v>23</v>
      </c>
      <c r="G12" s="69" t="s">
        <v>28</v>
      </c>
      <c r="H12" s="69" t="s">
        <v>25</v>
      </c>
      <c r="I12" s="69" t="s">
        <v>37</v>
      </c>
    </row>
  </sheetData>
  <mergeCells count="1">
    <mergeCell ref="A1:I1"/>
  </mergeCells>
  <phoneticPr fontId="21" type="noConversion"/>
  <pageMargins left="0.7" right="0.7" top="0.75" bottom="0.75" header="0.3" footer="0.3"/>
  <pageSetup scale="40" fitToHeight="0" orientation="landscape" horizontalDpi="90" verticalDpi="90" r:id="rId1"/>
  <headerFooter>
    <oddHeader xml:space="preserve">&amp;L&amp;G&amp;C IPA Care Management Review Tool
</oddHeader>
    <oddFooter xml:space="preserve">&amp;RVersion 2
Last updated: 12.20.2022
&amp;P of &amp;N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CF92-F414-4C39-A032-448BD4714C3D}">
  <dimension ref="A2:A7"/>
  <sheetViews>
    <sheetView workbookViewId="0">
      <selection activeCell="A30" sqref="A30"/>
    </sheetView>
  </sheetViews>
  <sheetFormatPr defaultRowHeight="15" x14ac:dyDescent="0.25"/>
  <cols>
    <col min="1" max="1" width="28.140625" bestFit="1" customWidth="1"/>
  </cols>
  <sheetData>
    <row r="2" spans="1:1" x14ac:dyDescent="0.25">
      <c r="A2" t="s">
        <v>73</v>
      </c>
    </row>
    <row r="3" spans="1:1" x14ac:dyDescent="0.25">
      <c r="A3" t="s">
        <v>14</v>
      </c>
    </row>
    <row r="4" spans="1:1" x14ac:dyDescent="0.25">
      <c r="A4" t="s">
        <v>15</v>
      </c>
    </row>
    <row r="5" spans="1:1" x14ac:dyDescent="0.25">
      <c r="A5" t="s">
        <v>16</v>
      </c>
    </row>
    <row r="6" spans="1:1" x14ac:dyDescent="0.25">
      <c r="A6" t="s">
        <v>17</v>
      </c>
    </row>
    <row r="7" spans="1:1" x14ac:dyDescent="0.25">
      <c r="A7" t="s">
        <v>74</v>
      </c>
    </row>
  </sheetData>
  <pageMargins left="0.7" right="0.7" top="0.75" bottom="0.75" header="0.3" footer="0.3"/>
</worksheet>
</file>

<file path=docMetadata/LabelInfo.xml><?xml version="1.0" encoding="utf-8"?>
<clbl:labelList xmlns:clbl="http://schemas.microsoft.com/office/2020/mipLabelMetadata">
  <clbl:label id="{db439ebc-664f-4247-82ca-42fab78ae6f0}" enabled="1" method="Standard" siteId="{d2b2ffa8-19e1-43fb-b46d-e34cae5a9594}"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Details Sheet</vt:lpstr>
      <vt:lpstr>Review Tool</vt:lpstr>
      <vt:lpstr>Summary of Findings</vt:lpstr>
      <vt:lpstr>Data Dictionary</vt:lpstr>
      <vt:lpstr>Sheet2</vt:lpstr>
      <vt:lpstr>'Data Dictionary'!Print_Area</vt:lpstr>
      <vt:lpstr>'Review Tool'!Print_Area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Brittney Witteck</dc:creator>
  <cp:lastModifiedBy>Kim Reyes</cp:lastModifiedBy>
  <cp:lastPrinted>2024-01-16T16:25:13Z</cp:lastPrinted>
  <dcterms:created xsi:type="dcterms:W3CDTF">2019-06-17T16:51:47Z</dcterms:created>
  <dcterms:modified xsi:type="dcterms:W3CDTF">2026-08-31T18:38:38Z</dcterms:modified>
</cp:coreProperties>
</file>