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S:\2020 Provider and EDI Manual Updates\2020 Provider Manual Policies\Medi-Cal\25- Delegation and Oversight\Attachment\"/>
    </mc:Choice>
  </mc:AlternateContent>
  <xr:revisionPtr revIDLastSave="0" documentId="13_ncr:1_{B2533D49-36E0-4D29-A82B-99BC38007900}" xr6:coauthVersionLast="43" xr6:coauthVersionMax="43" xr10:uidLastSave="{00000000-0000-0000-0000-000000000000}"/>
  <bookViews>
    <workbookView xWindow="51480" yWindow="-120" windowWidth="29040" windowHeight="18240" tabRatio="655" firstSheet="1" activeTab="5" xr2:uid="{00000000-000D-0000-FFFF-FFFF00000000}"/>
  </bookViews>
  <sheets>
    <sheet name="2020 Audit Tool" sheetId="1" r:id="rId1"/>
    <sheet name="Documentation" sheetId="6" r:id="rId2"/>
    <sheet name="CREDENTIALING FILE AUDIT TOOL" sheetId="2" r:id="rId3"/>
    <sheet name="RECREDENTIALING FILE AUDIT TOOL" sheetId="4" r:id="rId4"/>
    <sheet name="HDO FILE AUDIT TOOL" sheetId="5" r:id="rId5"/>
    <sheet name="HDO FILE AUDIT TOOL (CMS)" sheetId="7" r:id="rId6"/>
  </sheets>
  <definedNames>
    <definedName name="_xlnm.Print_Area" localSheetId="1">Documentation!$A$1:$M$714</definedName>
    <definedName name="_xlnm.Print_Titles" localSheetId="0">'2020 Audit Tool'!$1:$4</definedName>
    <definedName name="_xlnm.Print_Titles" localSheetId="2">'CREDENTIALING FILE AUDIT TOOL'!$1:$6</definedName>
    <definedName name="_xlnm.Print_Titles" localSheetId="1">Documentation!$1:$6</definedName>
    <definedName name="_xlnm.Print_Titles" localSheetId="4">'HDO FILE AUDIT TOOL'!$1:$6</definedName>
    <definedName name="_xlnm.Print_Titles" localSheetId="5">'HDO FILE AUDIT TOOL (CMS)'!$1:$6</definedName>
    <definedName name="_xlnm.Print_Titles" localSheetId="3">'RECREDENTIALING FILE AUDIT TOOL'!$1:$6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9" i="6" l="1"/>
  <c r="B405" i="1" l="1"/>
  <c r="F22" i="1" s="1"/>
  <c r="I402" i="1"/>
  <c r="I144" i="6" l="1"/>
  <c r="I672" i="6"/>
  <c r="I523" i="6"/>
  <c r="I586" i="1"/>
  <c r="B643" i="1"/>
  <c r="E28" i="1" s="1"/>
  <c r="B635" i="1"/>
  <c r="B627" i="1"/>
  <c r="C28" i="1" s="1"/>
  <c r="B618" i="1"/>
  <c r="B615" i="1"/>
  <c r="H26" i="1" s="1"/>
  <c r="B607" i="1"/>
  <c r="G27" i="1" s="1"/>
  <c r="B604" i="1"/>
  <c r="B592" i="1"/>
  <c r="F27" i="1" s="1"/>
  <c r="B589" i="1"/>
  <c r="F26" i="1" s="1"/>
  <c r="B581" i="1"/>
  <c r="B566" i="1"/>
  <c r="C27" i="1" s="1"/>
  <c r="B563" i="1"/>
  <c r="C26" i="1" s="1"/>
  <c r="B548" i="1"/>
  <c r="H25" i="1" s="1"/>
  <c r="B541" i="1"/>
  <c r="F25" i="1" s="1"/>
  <c r="B581" i="6"/>
  <c r="B526" i="1" s="1"/>
  <c r="F24" i="1" s="1"/>
  <c r="B496" i="1"/>
  <c r="D25" i="1" s="1"/>
  <c r="B474" i="1"/>
  <c r="D24" i="1" s="1"/>
  <c r="B462" i="1"/>
  <c r="C24" i="1" s="1"/>
  <c r="B450" i="1"/>
  <c r="F23" i="1" s="1"/>
  <c r="B440" i="1"/>
  <c r="E23" i="1" s="1"/>
  <c r="B426" i="1"/>
  <c r="D23" i="1" s="1"/>
  <c r="B418" i="1"/>
  <c r="B397" i="1"/>
  <c r="E22" i="1" s="1"/>
  <c r="B389" i="1"/>
  <c r="D22" i="1" s="1"/>
  <c r="B380" i="1"/>
  <c r="C22" i="1" s="1"/>
  <c r="B340" i="1"/>
  <c r="B331" i="1"/>
  <c r="B323" i="1"/>
  <c r="G18" i="1" s="1"/>
  <c r="B316" i="1"/>
  <c r="F17" i="1" s="1"/>
  <c r="B309" i="1"/>
  <c r="B295" i="1"/>
  <c r="D19" i="1" s="1"/>
  <c r="B288" i="1"/>
  <c r="D18" i="1" s="1"/>
  <c r="B281" i="1"/>
  <c r="D17" i="1" s="1"/>
  <c r="B272" i="1"/>
  <c r="C18" i="1" s="1"/>
  <c r="B265" i="1"/>
  <c r="C17" i="1" s="1"/>
  <c r="B224" i="1"/>
  <c r="G15" i="1" s="1"/>
  <c r="B216" i="1"/>
  <c r="F14" i="1" s="1"/>
  <c r="B208" i="1"/>
  <c r="B195" i="1"/>
  <c r="B188" i="1"/>
  <c r="D15" i="1" s="1"/>
  <c r="B181" i="1"/>
  <c r="B172" i="1"/>
  <c r="B164" i="1"/>
  <c r="C14" i="1" s="1"/>
  <c r="I597" i="1"/>
  <c r="I558" i="1"/>
  <c r="I130" i="6"/>
  <c r="I127" i="6"/>
  <c r="B109" i="1"/>
  <c r="G12" i="1" s="1"/>
  <c r="I105" i="1"/>
  <c r="I95" i="1"/>
  <c r="B99" i="1"/>
  <c r="F12" i="1" s="1"/>
  <c r="I85" i="1"/>
  <c r="B89" i="1"/>
  <c r="E12" i="1" s="1"/>
  <c r="B79" i="1"/>
  <c r="B67" i="1"/>
  <c r="C12" i="1" s="1"/>
  <c r="I87" i="6"/>
  <c r="I76" i="1" s="1"/>
  <c r="I57" i="6"/>
  <c r="I56" i="6"/>
  <c r="I57" i="1"/>
  <c r="I640" i="1"/>
  <c r="I632" i="1"/>
  <c r="I624" i="1"/>
  <c r="D28" i="1"/>
  <c r="H3" i="6"/>
  <c r="C3" i="6"/>
  <c r="C1" i="6"/>
  <c r="D1" i="7" s="1"/>
  <c r="I545" i="1"/>
  <c r="E24" i="1"/>
  <c r="Z68" i="7"/>
  <c r="H606" i="6" s="1"/>
  <c r="H534" i="1" s="1"/>
  <c r="Y68" i="7"/>
  <c r="X68" i="7"/>
  <c r="W68" i="7"/>
  <c r="Z67" i="7"/>
  <c r="Z69" i="7" s="1"/>
  <c r="I606" i="6" s="1"/>
  <c r="I534" i="1" s="1"/>
  <c r="Y67" i="7"/>
  <c r="Y69" i="7" s="1"/>
  <c r="X67" i="7"/>
  <c r="X69" i="7" s="1"/>
  <c r="W67" i="7"/>
  <c r="W69" i="7" s="1"/>
  <c r="I519" i="1"/>
  <c r="H519" i="1"/>
  <c r="F519" i="1"/>
  <c r="Z68" i="5"/>
  <c r="H593" i="6" s="1"/>
  <c r="H517" i="1" s="1"/>
  <c r="Z67" i="5"/>
  <c r="Y68" i="5"/>
  <c r="X68" i="5"/>
  <c r="W68" i="5"/>
  <c r="Y67" i="5"/>
  <c r="X67" i="5"/>
  <c r="W67" i="5"/>
  <c r="I538" i="1"/>
  <c r="V68" i="7"/>
  <c r="U68" i="7"/>
  <c r="T68" i="7"/>
  <c r="S68" i="7"/>
  <c r="H605" i="6" s="1"/>
  <c r="H533" i="1" s="1"/>
  <c r="R68" i="7"/>
  <c r="Q68" i="7"/>
  <c r="P68" i="7"/>
  <c r="O68" i="7"/>
  <c r="H604" i="6" s="1"/>
  <c r="H532" i="1" s="1"/>
  <c r="N68" i="7"/>
  <c r="M68" i="7"/>
  <c r="L68" i="7"/>
  <c r="K68" i="7"/>
  <c r="J68" i="7"/>
  <c r="I68" i="7"/>
  <c r="H68" i="7"/>
  <c r="G68" i="7"/>
  <c r="V67" i="7"/>
  <c r="U67" i="7"/>
  <c r="U69" i="7" s="1"/>
  <c r="T67" i="7"/>
  <c r="T69" i="7" s="1"/>
  <c r="S67" i="7"/>
  <c r="S69" i="7" s="1"/>
  <c r="I605" i="6" s="1"/>
  <c r="I533" i="1" s="1"/>
  <c r="R67" i="7"/>
  <c r="Q67" i="7"/>
  <c r="Q69" i="7" s="1"/>
  <c r="P67" i="7"/>
  <c r="P69" i="7" s="1"/>
  <c r="O67" i="7"/>
  <c r="O69" i="7" s="1"/>
  <c r="I604" i="6" s="1"/>
  <c r="I532" i="1" s="1"/>
  <c r="N67" i="7"/>
  <c r="M67" i="7"/>
  <c r="M69" i="7" s="1"/>
  <c r="L67" i="7"/>
  <c r="L69" i="7" s="1"/>
  <c r="K67" i="7"/>
  <c r="K69" i="7" s="1"/>
  <c r="J67" i="7"/>
  <c r="I67" i="7"/>
  <c r="I69" i="7" s="1"/>
  <c r="H67" i="7"/>
  <c r="H69" i="7" s="1"/>
  <c r="G67" i="7"/>
  <c r="I612" i="1"/>
  <c r="G26" i="1"/>
  <c r="I600" i="1"/>
  <c r="I599" i="1"/>
  <c r="I598" i="1"/>
  <c r="D26" i="1"/>
  <c r="I577" i="1"/>
  <c r="I576" i="1"/>
  <c r="I575" i="1"/>
  <c r="I574" i="1"/>
  <c r="I573" i="1"/>
  <c r="I572" i="1"/>
  <c r="I559" i="1"/>
  <c r="I557" i="1"/>
  <c r="I556" i="1"/>
  <c r="I555" i="1"/>
  <c r="I554" i="1"/>
  <c r="I522" i="6"/>
  <c r="I458" i="1" s="1"/>
  <c r="I517" i="6"/>
  <c r="I456" i="1"/>
  <c r="I478" i="6"/>
  <c r="I469" i="6" s="1"/>
  <c r="I423" i="1" s="1"/>
  <c r="I457" i="6"/>
  <c r="I413" i="1" s="1"/>
  <c r="I523" i="1"/>
  <c r="I350" i="1"/>
  <c r="I363" i="1"/>
  <c r="I471" i="1"/>
  <c r="I470" i="1"/>
  <c r="I469" i="1"/>
  <c r="I468" i="1"/>
  <c r="I467" i="1"/>
  <c r="I447" i="1"/>
  <c r="I436" i="1"/>
  <c r="I435" i="1"/>
  <c r="I434" i="1"/>
  <c r="I433" i="1"/>
  <c r="I432" i="1"/>
  <c r="I431" i="1"/>
  <c r="C23" i="1"/>
  <c r="I414" i="1"/>
  <c r="I411" i="1"/>
  <c r="I394" i="1"/>
  <c r="I386" i="1"/>
  <c r="I376" i="1"/>
  <c r="I375" i="1"/>
  <c r="I374" i="1"/>
  <c r="I373" i="1"/>
  <c r="I372" i="1"/>
  <c r="I445" i="6"/>
  <c r="C20" i="1"/>
  <c r="H17" i="1"/>
  <c r="E17" i="1"/>
  <c r="Z68" i="4"/>
  <c r="Y68" i="4"/>
  <c r="H277" i="6" s="1"/>
  <c r="X68" i="4"/>
  <c r="H253" i="1" s="1"/>
  <c r="W68" i="4"/>
  <c r="H251" i="1" s="1"/>
  <c r="Z67" i="4"/>
  <c r="Y67" i="4"/>
  <c r="X67" i="4"/>
  <c r="X69" i="4" s="1"/>
  <c r="I253" i="1" s="1"/>
  <c r="W67" i="4"/>
  <c r="W69" i="4" s="1"/>
  <c r="I274" i="6" s="1"/>
  <c r="I235" i="1"/>
  <c r="E14" i="1"/>
  <c r="D16" i="1"/>
  <c r="C15" i="1"/>
  <c r="Z68" i="2"/>
  <c r="H151" i="1" s="1"/>
  <c r="Y68" i="2"/>
  <c r="H150" i="1" s="1"/>
  <c r="X68" i="2"/>
  <c r="Z67" i="2"/>
  <c r="Y67" i="2"/>
  <c r="F174" i="6" s="1"/>
  <c r="X67" i="2"/>
  <c r="F148" i="1" s="1"/>
  <c r="B121" i="1"/>
  <c r="C13" i="1" s="1"/>
  <c r="I117" i="1"/>
  <c r="I116" i="1"/>
  <c r="I142" i="6"/>
  <c r="I135" i="6"/>
  <c r="D12" i="1"/>
  <c r="I75" i="1"/>
  <c r="I73" i="1"/>
  <c r="I67" i="6"/>
  <c r="I85" i="6"/>
  <c r="I63" i="1"/>
  <c r="I62" i="1"/>
  <c r="I61" i="1"/>
  <c r="I60" i="1"/>
  <c r="I59" i="1"/>
  <c r="I58" i="6"/>
  <c r="I58" i="1" s="1"/>
  <c r="I38" i="6"/>
  <c r="I56" i="1" s="1"/>
  <c r="I55" i="1"/>
  <c r="I53" i="1"/>
  <c r="I24" i="6"/>
  <c r="I649" i="6"/>
  <c r="I631" i="6"/>
  <c r="I559" i="6"/>
  <c r="I535" i="6"/>
  <c r="I492" i="6"/>
  <c r="I400" i="6"/>
  <c r="I386" i="6"/>
  <c r="I373" i="6"/>
  <c r="I117" i="6"/>
  <c r="I106" i="1" s="1"/>
  <c r="I107" i="6"/>
  <c r="I96" i="1" s="1"/>
  <c r="I97" i="6"/>
  <c r="F605" i="6" l="1"/>
  <c r="F533" i="1" s="1"/>
  <c r="X69" i="5"/>
  <c r="F604" i="6"/>
  <c r="F532" i="1" s="1"/>
  <c r="D1" i="2"/>
  <c r="D1" i="5"/>
  <c r="J69" i="7"/>
  <c r="N69" i="7"/>
  <c r="R69" i="7"/>
  <c r="V69" i="7"/>
  <c r="D1" i="4"/>
  <c r="W69" i="5"/>
  <c r="Z69" i="5"/>
  <c r="I593" i="6" s="1"/>
  <c r="I517" i="1" s="1"/>
  <c r="F593" i="6"/>
  <c r="F517" i="1" s="1"/>
  <c r="F606" i="6"/>
  <c r="F534" i="1" s="1"/>
  <c r="Z69" i="4"/>
  <c r="I360" i="6" s="1"/>
  <c r="I337" i="1" s="1"/>
  <c r="Y69" i="4"/>
  <c r="I350" i="6" s="1"/>
  <c r="I327" i="1" s="1"/>
  <c r="F249" i="1"/>
  <c r="H274" i="6"/>
  <c r="H276" i="6"/>
  <c r="F251" i="1"/>
  <c r="I343" i="6"/>
  <c r="I320" i="1" s="1"/>
  <c r="F274" i="6"/>
  <c r="F277" i="6"/>
  <c r="F253" i="1"/>
  <c r="H254" i="1"/>
  <c r="H272" i="6"/>
  <c r="I249" i="1"/>
  <c r="F276" i="6"/>
  <c r="I276" i="6"/>
  <c r="I251" i="1"/>
  <c r="F254" i="1"/>
  <c r="I336" i="6"/>
  <c r="I313" i="1" s="1"/>
  <c r="I272" i="6"/>
  <c r="H249" i="1"/>
  <c r="X69" i="2"/>
  <c r="F172" i="6"/>
  <c r="H175" i="6"/>
  <c r="H148" i="1"/>
  <c r="Z69" i="2"/>
  <c r="Y69" i="2"/>
  <c r="H174" i="6"/>
  <c r="H172" i="6"/>
  <c r="F175" i="6"/>
  <c r="F150" i="1"/>
  <c r="F151" i="1"/>
  <c r="E26" i="1"/>
  <c r="E27" i="1"/>
  <c r="G41" i="1" s="1"/>
  <c r="D44" i="1"/>
  <c r="D43" i="1"/>
  <c r="D41" i="1"/>
  <c r="H41" i="1"/>
  <c r="H43" i="1"/>
  <c r="H44" i="1"/>
  <c r="G43" i="1"/>
  <c r="G44" i="1"/>
  <c r="E41" i="1"/>
  <c r="E43" i="1"/>
  <c r="E44" i="1"/>
  <c r="AA67" i="7"/>
  <c r="AA68" i="7"/>
  <c r="Y69" i="5"/>
  <c r="G69" i="7"/>
  <c r="D14" i="1"/>
  <c r="B36" i="1" s="1"/>
  <c r="I457" i="1"/>
  <c r="I459" i="1" s="1"/>
  <c r="I377" i="1"/>
  <c r="I437" i="1"/>
  <c r="I412" i="1"/>
  <c r="I415" i="1" s="1"/>
  <c r="I461" i="6"/>
  <c r="I115" i="1"/>
  <c r="F272" i="6"/>
  <c r="I74" i="1"/>
  <c r="B37" i="1" l="1"/>
  <c r="C37" i="1"/>
  <c r="C38" i="1"/>
  <c r="B38" i="1"/>
  <c r="I277" i="6"/>
  <c r="I351" i="6"/>
  <c r="I328" i="1" s="1"/>
  <c r="I254" i="1"/>
  <c r="I174" i="6"/>
  <c r="I237" i="6"/>
  <c r="I213" i="1" s="1"/>
  <c r="I150" i="1"/>
  <c r="I175" i="6"/>
  <c r="I151" i="1"/>
  <c r="I245" i="6"/>
  <c r="I221" i="1" s="1"/>
  <c r="I148" i="1"/>
  <c r="I229" i="6"/>
  <c r="I205" i="1" s="1"/>
  <c r="I172" i="6"/>
  <c r="F44" i="1"/>
  <c r="I43" i="1"/>
  <c r="I44" i="1"/>
  <c r="F43" i="1"/>
  <c r="G42" i="1"/>
  <c r="F41" i="1"/>
  <c r="I41" i="1"/>
  <c r="H42" i="1"/>
  <c r="D42" i="1"/>
  <c r="C36" i="1"/>
  <c r="F36" i="1" s="1"/>
  <c r="E42" i="1"/>
  <c r="AA69" i="7"/>
  <c r="I560" i="1"/>
  <c r="I601" i="1"/>
  <c r="I578" i="1"/>
  <c r="V68" i="5"/>
  <c r="U68" i="5"/>
  <c r="T68" i="5"/>
  <c r="S68" i="5"/>
  <c r="H592" i="6" s="1"/>
  <c r="H516" i="1" s="1"/>
  <c r="R68" i="5"/>
  <c r="Q68" i="5"/>
  <c r="P68" i="5"/>
  <c r="O68" i="5"/>
  <c r="H591" i="6" s="1"/>
  <c r="H515" i="1" s="1"/>
  <c r="N68" i="5"/>
  <c r="M68" i="5"/>
  <c r="L68" i="5"/>
  <c r="K68" i="5"/>
  <c r="J68" i="5"/>
  <c r="I68" i="5"/>
  <c r="H68" i="5"/>
  <c r="G68" i="5"/>
  <c r="V67" i="5"/>
  <c r="V69" i="5" s="1"/>
  <c r="U67" i="5"/>
  <c r="U69" i="5" s="1"/>
  <c r="T67" i="5"/>
  <c r="T69" i="5" s="1"/>
  <c r="S67" i="5"/>
  <c r="R67" i="5"/>
  <c r="R69" i="5" s="1"/>
  <c r="Q67" i="5"/>
  <c r="Q69" i="5" s="1"/>
  <c r="P67" i="5"/>
  <c r="P69" i="5" s="1"/>
  <c r="O67" i="5"/>
  <c r="N67" i="5"/>
  <c r="N69" i="5" s="1"/>
  <c r="M67" i="5"/>
  <c r="M69" i="5" s="1"/>
  <c r="L67" i="5"/>
  <c r="L69" i="5" s="1"/>
  <c r="K67" i="5"/>
  <c r="K69" i="5" s="1"/>
  <c r="J67" i="5"/>
  <c r="J69" i="5" s="1"/>
  <c r="I67" i="5"/>
  <c r="I69" i="5" s="1"/>
  <c r="H67" i="5"/>
  <c r="H69" i="5" s="1"/>
  <c r="G67" i="5"/>
  <c r="G69" i="5" s="1"/>
  <c r="I504" i="1"/>
  <c r="I493" i="1"/>
  <c r="V68" i="4"/>
  <c r="U68" i="4"/>
  <c r="T68" i="4"/>
  <c r="S68" i="4"/>
  <c r="R68" i="4"/>
  <c r="Q68" i="4"/>
  <c r="P68" i="4"/>
  <c r="O68" i="4"/>
  <c r="N68" i="4"/>
  <c r="M68" i="4"/>
  <c r="L68" i="4"/>
  <c r="K68" i="4"/>
  <c r="J68" i="4"/>
  <c r="I68" i="4"/>
  <c r="H68" i="4"/>
  <c r="G68" i="4"/>
  <c r="V67" i="4"/>
  <c r="U67" i="4"/>
  <c r="T67" i="4"/>
  <c r="S67" i="4"/>
  <c r="R67" i="4"/>
  <c r="Q67" i="4"/>
  <c r="P67" i="4"/>
  <c r="O67" i="4"/>
  <c r="N67" i="4"/>
  <c r="M67" i="4"/>
  <c r="L67" i="4"/>
  <c r="F236" i="1" s="1"/>
  <c r="K67" i="4"/>
  <c r="F235" i="1" s="1"/>
  <c r="J67" i="4"/>
  <c r="F234" i="1" s="1"/>
  <c r="I67" i="4"/>
  <c r="F233" i="1" s="1"/>
  <c r="H67" i="4"/>
  <c r="F232" i="1" s="1"/>
  <c r="G67" i="4"/>
  <c r="I118" i="1"/>
  <c r="I86" i="1"/>
  <c r="J68" i="2"/>
  <c r="J67" i="2"/>
  <c r="V68" i="2"/>
  <c r="V67" i="2"/>
  <c r="W68" i="2"/>
  <c r="U68" i="2"/>
  <c r="T68" i="2"/>
  <c r="S68" i="2"/>
  <c r="R68" i="2"/>
  <c r="Q68" i="2"/>
  <c r="P68" i="2"/>
  <c r="O68" i="2"/>
  <c r="N68" i="2"/>
  <c r="M68" i="2"/>
  <c r="L68" i="2"/>
  <c r="K68" i="2"/>
  <c r="I68" i="2"/>
  <c r="H68" i="2"/>
  <c r="G68" i="2"/>
  <c r="W67" i="2"/>
  <c r="U67" i="2"/>
  <c r="T67" i="2"/>
  <c r="S67" i="2"/>
  <c r="R67" i="2"/>
  <c r="Q67" i="2"/>
  <c r="P67" i="2"/>
  <c r="O67" i="2"/>
  <c r="N67" i="2"/>
  <c r="M67" i="2"/>
  <c r="L67" i="2"/>
  <c r="K67" i="2"/>
  <c r="I67" i="2"/>
  <c r="H67" i="2"/>
  <c r="G67" i="2"/>
  <c r="O69" i="5" l="1"/>
  <c r="I591" i="6" s="1"/>
  <c r="I515" i="1" s="1"/>
  <c r="F591" i="6"/>
  <c r="F515" i="1" s="1"/>
  <c r="S69" i="5"/>
  <c r="I592" i="6" s="1"/>
  <c r="I516" i="1" s="1"/>
  <c r="F592" i="6"/>
  <c r="F516" i="1" s="1"/>
  <c r="G69" i="4"/>
  <c r="P69" i="4"/>
  <c r="F264" i="6"/>
  <c r="F241" i="1"/>
  <c r="AA68" i="4"/>
  <c r="H255" i="6"/>
  <c r="H232" i="1"/>
  <c r="H236" i="1"/>
  <c r="H259" i="6"/>
  <c r="H264" i="6"/>
  <c r="H241" i="1"/>
  <c r="M69" i="4"/>
  <c r="F238" i="1"/>
  <c r="F261" i="6"/>
  <c r="O69" i="4"/>
  <c r="F240" i="1"/>
  <c r="F263" i="6"/>
  <c r="H258" i="6"/>
  <c r="H235" i="1"/>
  <c r="H240" i="1"/>
  <c r="H263" i="6"/>
  <c r="N69" i="4"/>
  <c r="F239" i="1"/>
  <c r="F262" i="6"/>
  <c r="V69" i="4"/>
  <c r="F248" i="1"/>
  <c r="F271" i="6"/>
  <c r="H234" i="1"/>
  <c r="H257" i="6"/>
  <c r="H239" i="1"/>
  <c r="H262" i="6"/>
  <c r="H271" i="6"/>
  <c r="H248" i="1"/>
  <c r="U69" i="4"/>
  <c r="F247" i="1"/>
  <c r="F270" i="6"/>
  <c r="H233" i="1"/>
  <c r="H256" i="6"/>
  <c r="H261" i="6"/>
  <c r="H238" i="1"/>
  <c r="H247" i="1"/>
  <c r="H270" i="6"/>
  <c r="T69" i="4"/>
  <c r="F269" i="6"/>
  <c r="F246" i="1"/>
  <c r="H269" i="6"/>
  <c r="H246" i="1"/>
  <c r="S69" i="4"/>
  <c r="F245" i="1"/>
  <c r="F268" i="6"/>
  <c r="H245" i="1"/>
  <c r="H268" i="6"/>
  <c r="H267" i="6"/>
  <c r="H244" i="1"/>
  <c r="R69" i="4"/>
  <c r="F244" i="1"/>
  <c r="F267" i="6"/>
  <c r="Q69" i="4"/>
  <c r="F243" i="1"/>
  <c r="F266" i="6"/>
  <c r="H243" i="1"/>
  <c r="H266" i="6"/>
  <c r="F159" i="6"/>
  <c r="F135" i="1"/>
  <c r="F134" i="1"/>
  <c r="F158" i="6"/>
  <c r="H130" i="1"/>
  <c r="H154" i="6"/>
  <c r="F138" i="1"/>
  <c r="F162" i="6"/>
  <c r="H163" i="6"/>
  <c r="H139" i="1"/>
  <c r="H168" i="6"/>
  <c r="H144" i="1"/>
  <c r="F155" i="6"/>
  <c r="F131" i="1"/>
  <c r="N69" i="2"/>
  <c r="F136" i="1"/>
  <c r="F160" i="6"/>
  <c r="F141" i="1"/>
  <c r="F165" i="6"/>
  <c r="W69" i="2"/>
  <c r="F147" i="1"/>
  <c r="F171" i="6"/>
  <c r="H157" i="6"/>
  <c r="H133" i="1"/>
  <c r="H138" i="1"/>
  <c r="H162" i="6"/>
  <c r="H143" i="1"/>
  <c r="H167" i="6"/>
  <c r="V69" i="2"/>
  <c r="F146" i="1"/>
  <c r="F170" i="6"/>
  <c r="F130" i="1"/>
  <c r="F154" i="6"/>
  <c r="F145" i="1"/>
  <c r="F169" i="6"/>
  <c r="H155" i="6"/>
  <c r="H131" i="1"/>
  <c r="H136" i="1"/>
  <c r="H160" i="6"/>
  <c r="H141" i="1"/>
  <c r="H165" i="6"/>
  <c r="H147" i="1"/>
  <c r="H171" i="6"/>
  <c r="H132" i="1"/>
  <c r="H156" i="6"/>
  <c r="F168" i="6"/>
  <c r="F144" i="1"/>
  <c r="H159" i="6"/>
  <c r="H135" i="1"/>
  <c r="H164" i="6"/>
  <c r="H140" i="1"/>
  <c r="H145" i="1"/>
  <c r="H169" i="6"/>
  <c r="J69" i="2"/>
  <c r="F132" i="1"/>
  <c r="F156" i="6"/>
  <c r="F140" i="1"/>
  <c r="F164" i="6"/>
  <c r="P69" i="2"/>
  <c r="F163" i="6"/>
  <c r="F139" i="1"/>
  <c r="F157" i="6"/>
  <c r="F133" i="1"/>
  <c r="F143" i="1"/>
  <c r="F167" i="6"/>
  <c r="H134" i="1"/>
  <c r="H158" i="6"/>
  <c r="H146" i="1"/>
  <c r="H170" i="6"/>
  <c r="F37" i="1"/>
  <c r="F42" i="1"/>
  <c r="I42" i="1"/>
  <c r="F38" i="1"/>
  <c r="L69" i="4"/>
  <c r="F259" i="6"/>
  <c r="I69" i="4"/>
  <c r="F256" i="6"/>
  <c r="H69" i="4"/>
  <c r="F255" i="6"/>
  <c r="K69" i="4"/>
  <c r="I258" i="6" s="1"/>
  <c r="I284" i="6" s="1"/>
  <c r="I261" i="1" s="1"/>
  <c r="F258" i="6"/>
  <c r="J69" i="4"/>
  <c r="F257" i="6"/>
  <c r="AA68" i="5"/>
  <c r="AA67" i="5"/>
  <c r="AA67" i="4"/>
  <c r="L69" i="2"/>
  <c r="O69" i="2"/>
  <c r="S69" i="2"/>
  <c r="K69" i="2"/>
  <c r="Q69" i="2"/>
  <c r="M69" i="2"/>
  <c r="U69" i="2"/>
  <c r="T69" i="2"/>
  <c r="R69" i="2"/>
  <c r="AA67" i="2"/>
  <c r="AA68" i="2"/>
  <c r="H69" i="2"/>
  <c r="I69" i="2"/>
  <c r="G69" i="2"/>
  <c r="AA69" i="4" l="1"/>
  <c r="I233" i="1"/>
  <c r="I256" i="6"/>
  <c r="I283" i="6" s="1"/>
  <c r="I260" i="1" s="1"/>
  <c r="I270" i="6"/>
  <c r="I327" i="6" s="1"/>
  <c r="I247" i="1"/>
  <c r="I304" i="1" s="1"/>
  <c r="I239" i="1"/>
  <c r="I262" i="6"/>
  <c r="I301" i="6" s="1"/>
  <c r="I278" i="1" s="1"/>
  <c r="I315" i="6"/>
  <c r="I292" i="1" s="1"/>
  <c r="I241" i="1"/>
  <c r="I264" i="6"/>
  <c r="I257" i="6"/>
  <c r="I292" i="6" s="1"/>
  <c r="I269" i="1" s="1"/>
  <c r="I234" i="1"/>
  <c r="I248" i="1"/>
  <c r="I305" i="1" s="1"/>
  <c r="I271" i="6"/>
  <c r="I328" i="6" s="1"/>
  <c r="I240" i="1"/>
  <c r="I263" i="6"/>
  <c r="I308" i="6" s="1"/>
  <c r="I285" i="1" s="1"/>
  <c r="I259" i="6"/>
  <c r="I285" i="6" s="1"/>
  <c r="I262" i="1" s="1"/>
  <c r="I236" i="1"/>
  <c r="I261" i="6"/>
  <c r="I300" i="6" s="1"/>
  <c r="I277" i="1" s="1"/>
  <c r="I238" i="1"/>
  <c r="I244" i="1"/>
  <c r="I301" i="1" s="1"/>
  <c r="I267" i="6"/>
  <c r="I324" i="6" s="1"/>
  <c r="I246" i="1"/>
  <c r="I303" i="1" s="1"/>
  <c r="I269" i="6"/>
  <c r="I326" i="6" s="1"/>
  <c r="I266" i="6"/>
  <c r="I323" i="6" s="1"/>
  <c r="I243" i="1"/>
  <c r="I300" i="1" s="1"/>
  <c r="I268" i="6"/>
  <c r="I325" i="6" s="1"/>
  <c r="I245" i="1"/>
  <c r="I302" i="1" s="1"/>
  <c r="I181" i="6"/>
  <c r="I131" i="1"/>
  <c r="I155" i="6"/>
  <c r="I157" i="1"/>
  <c r="I164" i="6"/>
  <c r="I209" i="6"/>
  <c r="I185" i="1" s="1"/>
  <c r="I140" i="1"/>
  <c r="I135" i="1"/>
  <c r="I160" i="1"/>
  <c r="I159" i="6"/>
  <c r="I184" i="6"/>
  <c r="I177" i="1"/>
  <c r="I138" i="1"/>
  <c r="I201" i="6"/>
  <c r="I162" i="6"/>
  <c r="I147" i="1"/>
  <c r="I228" i="6"/>
  <c r="I204" i="1" s="1"/>
  <c r="I171" i="6"/>
  <c r="I226" i="6"/>
  <c r="I202" i="1" s="1"/>
  <c r="I169" i="6"/>
  <c r="I145" i="1"/>
  <c r="I143" i="1"/>
  <c r="I224" i="6"/>
  <c r="I200" i="1" s="1"/>
  <c r="I167" i="6"/>
  <c r="I227" i="6"/>
  <c r="I203" i="1" s="1"/>
  <c r="I170" i="6"/>
  <c r="I146" i="1"/>
  <c r="I154" i="6"/>
  <c r="I255" i="6"/>
  <c r="I282" i="6" s="1"/>
  <c r="I259" i="1" s="1"/>
  <c r="I156" i="1"/>
  <c r="I130" i="1"/>
  <c r="I232" i="1"/>
  <c r="I180" i="6"/>
  <c r="I144" i="1"/>
  <c r="I225" i="6"/>
  <c r="I201" i="1" s="1"/>
  <c r="I168" i="6"/>
  <c r="I133" i="1"/>
  <c r="I182" i="6"/>
  <c r="I158" i="1"/>
  <c r="I157" i="6"/>
  <c r="I193" i="6"/>
  <c r="I169" i="1" s="1"/>
  <c r="I132" i="1"/>
  <c r="I156" i="6"/>
  <c r="I216" i="6"/>
  <c r="I192" i="1" s="1"/>
  <c r="I141" i="1"/>
  <c r="I165" i="6"/>
  <c r="I139" i="1"/>
  <c r="I163" i="6"/>
  <c r="I178" i="1"/>
  <c r="I202" i="6"/>
  <c r="I185" i="6"/>
  <c r="I161" i="1"/>
  <c r="I136" i="1"/>
  <c r="I160" i="6"/>
  <c r="I159" i="1"/>
  <c r="I158" i="6"/>
  <c r="I183" i="6"/>
  <c r="I134" i="1"/>
  <c r="AA69" i="5"/>
  <c r="AA69" i="2"/>
  <c r="I54" i="1"/>
  <c r="I64" i="1" s="1"/>
  <c r="I306" i="1" l="1"/>
  <c r="I329"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Cindy Chaleekul-Sanabria</author>
  </authors>
  <commentList>
    <comment ref="M11" authorId="0" shapeId="0" xr:uid="{00000000-0006-0000-0100-000001000000}">
      <text>
        <r>
          <rPr>
            <b/>
            <sz val="9"/>
            <color indexed="81"/>
            <rFont val="Tahoma"/>
            <family val="2"/>
          </rPr>
          <t>Cindy Chaleekul-Sanabria:</t>
        </r>
        <r>
          <rPr>
            <sz val="9"/>
            <color indexed="81"/>
            <rFont val="Tahoma"/>
            <family val="2"/>
          </rPr>
          <t xml:space="preserve">
</t>
        </r>
        <r>
          <rPr>
            <sz val="8"/>
            <color indexed="81"/>
            <rFont val="Tahoma"/>
            <family val="2"/>
          </rPr>
          <t>M.D.'s
D.O.'s
D.P.M.'s (Podiatry)
L.M.F.T.'s (Marriage Family TherapY
L.C.S.W.'s (Licensed Clinical Social Workers)
Ph.D., Psy.D.'s (Psychology)
D.C.'s (Chiropractor) - Recommended
L.Ac.'s (Acupuncture) - Recommended
D.D.S./D.M.D. (Dentists, Oral &amp; Maxillofacial)
O.T.'s (Occupational Therapy)
O.D.'s (Optometry)
P.T.'s (Physical Therapy)
P.A.'s (Physician Assistants)
C.N.M.'s (Certified Nurse Midwives)
S.P.'s (Speech Pathology)
AuD. (Audiology)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Cindy Chaleekul-Sanabria</author>
  </authors>
  <commentList>
    <comment ref="G6" authorId="0" shapeId="0" xr:uid="{00000000-0006-0000-0200-000001000000}">
      <text>
        <r>
          <rPr>
            <b/>
            <sz val="9"/>
            <color indexed="81"/>
            <rFont val="Tahoma"/>
            <family val="2"/>
          </rPr>
          <t>Cindy Chaleekul-Sanabria:</t>
        </r>
        <r>
          <rPr>
            <sz val="9"/>
            <color indexed="81"/>
            <rFont val="Tahoma"/>
            <family val="2"/>
          </rPr>
          <t xml:space="preserve">
License active and current (Present day)</t>
        </r>
      </text>
    </comment>
    <comment ref="H6" authorId="0" shapeId="0" xr:uid="{00000000-0006-0000-0200-000002000000}">
      <text>
        <r>
          <rPr>
            <b/>
            <sz val="9"/>
            <color indexed="81"/>
            <rFont val="Tahoma"/>
            <family val="2"/>
          </rPr>
          <t>Cindy Chaleekul-Sanabria:</t>
        </r>
        <r>
          <rPr>
            <sz val="9"/>
            <color indexed="81"/>
            <rFont val="Tahoma"/>
            <family val="2"/>
          </rPr>
          <t xml:space="preserve">
License current and active at the time of credentialing decision</t>
        </r>
      </text>
    </comment>
    <comment ref="O6" authorId="0" shapeId="0" xr:uid="{00000000-0006-0000-0200-000003000000}">
      <text>
        <r>
          <rPr>
            <b/>
            <sz val="9"/>
            <color indexed="81"/>
            <rFont val="Tahoma"/>
            <family val="2"/>
          </rPr>
          <t>Cindy Chaleekul-Sanabria:</t>
        </r>
        <r>
          <rPr>
            <sz val="9"/>
            <color indexed="81"/>
            <rFont val="Tahoma"/>
            <family val="2"/>
          </rPr>
          <t xml:space="preserve">
Date of Licensure or NPDB Review, which ever is later</t>
        </r>
      </text>
    </comment>
    <comment ref="P6" authorId="0" shapeId="0" xr:uid="{00000000-0006-0000-0200-000004000000}">
      <text>
        <r>
          <rPr>
            <b/>
            <sz val="9"/>
            <color indexed="81"/>
            <rFont val="Tahoma"/>
            <family val="2"/>
          </rPr>
          <t>Cindy Chaleekul-Sanabria:</t>
        </r>
        <r>
          <rPr>
            <sz val="9"/>
            <color indexed="81"/>
            <rFont val="Tahoma"/>
            <family val="2"/>
          </rPr>
          <t xml:space="preserve">
Date of NPDB or OIG review, which ever is later</t>
        </r>
      </text>
    </comment>
    <comment ref="Q6" authorId="0" shapeId="0" xr:uid="{00000000-0006-0000-0200-000005000000}">
      <text>
        <r>
          <rPr>
            <b/>
            <sz val="9"/>
            <color indexed="81"/>
            <rFont val="Tahoma"/>
            <family val="2"/>
          </rPr>
          <t>Cindy Chaleekul-Sanabria:</t>
        </r>
        <r>
          <rPr>
            <sz val="9"/>
            <color indexed="81"/>
            <rFont val="Tahoma"/>
            <family val="2"/>
          </rPr>
          <t xml:space="preserve">
Date of OIG review
</t>
        </r>
      </text>
    </comment>
  </commentList>
</comments>
</file>

<file path=xl/sharedStrings.xml><?xml version="1.0" encoding="utf-8"?>
<sst xmlns="http://schemas.openxmlformats.org/spreadsheetml/2006/main" count="2688" uniqueCount="556">
  <si>
    <t>Delegate:</t>
  </si>
  <si>
    <t>Reviewed By:</t>
  </si>
  <si>
    <t>Review Date:</t>
  </si>
  <si>
    <t>CR 1: Credentialing Policies</t>
  </si>
  <si>
    <t>Score</t>
  </si>
  <si>
    <t>The IPA documents have a well-defined credentialing and recredentialing process for evaluating and selecting licensed independent practitioners to provide care to its members.  The IPA has a rigorous process to select and evaluate practitioners.</t>
  </si>
  <si>
    <t>Element A: Practitioner Credentialing Guidelines</t>
  </si>
  <si>
    <t>The organization specifies:</t>
  </si>
  <si>
    <t>The criteria for credentialing and recredentialing</t>
  </si>
  <si>
    <t>The process for ensuring that credentialing and recredentialing are conducted in a non-discriminatory manner.</t>
  </si>
  <si>
    <t>The process for ensuring that listings in practitioner directories and other materials for members are consistent with credentialing data, including education, training, board certification and specialty</t>
  </si>
  <si>
    <t>CR 1: Credentialing Policies (continued)</t>
  </si>
  <si>
    <t>Element B: Practitioner Rights</t>
  </si>
  <si>
    <t>The organization notifies practitioners about their right to:</t>
  </si>
  <si>
    <t>Review information submitted to support their credentialing application</t>
  </si>
  <si>
    <t>Correct erroneous information</t>
  </si>
  <si>
    <t>Receive the status of their credentialing or recredentialing application, upon request</t>
  </si>
  <si>
    <t>The IPA’s policies and procedures include the following practitioner rights:
This standard does not require the IPA to allow a practitioner to review references or recommendations, or other information that is peer-review protected.
The types of information about which an IPA would alert practitioners, if there are substantial variations from the practitioner’s information, include:
• Actions on a license
• Malpractice claims history
• Board-certification decisions</t>
  </si>
  <si>
    <t>CR 2: Credentialing Committee</t>
  </si>
  <si>
    <t>The IPA designates a credentialing committee that uses a peer-review process to make recommendations regarding credentialing decisions.  The IPA obtains meaningful advice and expertise from participating practitioners in making credentialing decisions.</t>
  </si>
  <si>
    <t>The Credentialing Committee
The IPA establishes peer review process by designating a Credentialing Committee that includes representation from a range of participating practitioners in the delegate’s network.</t>
  </si>
  <si>
    <t>The types of practitioners to credential and recredential</t>
  </si>
  <si>
    <t>The verification sources used</t>
  </si>
  <si>
    <t>The process for managing credentialing files that meet the IPA's established criteria</t>
  </si>
  <si>
    <t>The process for notifying a practitioner about any information obtained during the organization’s credentialing process that varies substantially from the information provided to the IPA’s practitioner</t>
  </si>
  <si>
    <t>The process to ensure that practitioners are notified of the credentialing or recredentialing decision within 60 calendar days of the committee’s decision</t>
  </si>
  <si>
    <t>The medical director or other designated physician’s direct responsibility and participation in the credentialing program</t>
  </si>
  <si>
    <t>The process used to ensure the confidentiality of all information obtained in the credentialing process, except as otherwise provided by law</t>
  </si>
  <si>
    <t>The process for making credentialing and recredentialing decisions</t>
  </si>
  <si>
    <t>Element A: Credentialing Committee</t>
  </si>
  <si>
    <t>Uses participating practitioners to provide advice and expertise for credentialing decisions.  Delegate will be reviewed for documented process and committee minutes for evidence that the requirements are met.</t>
  </si>
  <si>
    <t>Element C: Performance Monitoring for Recredentialing - CMS/DHCS</t>
  </si>
  <si>
    <t>The IPA uses practitioner performance information when it makes recredentialing decisions</t>
  </si>
  <si>
    <t>The IPA recredentialing policies and procedures requires information from quality improvement activities and member complaints in the credentialing decision-making process.</t>
  </si>
  <si>
    <t>The IPA does not employ or contract with physicians who have opted out of participation in the Medicare Program.</t>
  </si>
  <si>
    <t>Element D: Contracts - Opt-Out Provisions - CMS</t>
  </si>
  <si>
    <t>The IPA has policies and procedures to ensure that it only contracts with physicians who have not opted out and includes the verification source for Medicare Opt-Out</t>
  </si>
  <si>
    <t>Opt Out physicians are not employed or contracted by the IPA</t>
  </si>
  <si>
    <t>The IPA makes timely recredentialing decisions and incorporates information from quality improvement activities and members complaints in its recredentialing decision-making process</t>
  </si>
  <si>
    <t>Element E: Medicare-Exclusions/Sanctions - CMS</t>
  </si>
  <si>
    <t>The IPA must have policies and procedures that prohibits employment or contracting with practitioners (or entities that employ or contract with such practitioners) that are excluded/sanctioned from participation</t>
  </si>
  <si>
    <t>Reviews credentials for practitioners who do not meet established thresholds. The committee must give thoughtful consideration of the credentialing information.  The committee’s discussion must be documented within its meeting minutes</t>
  </si>
  <si>
    <t>Ensures that files it does not see that meet established criteria are reviewed and approved by a medical director or designated physician</t>
  </si>
  <si>
    <t>CR 3: Credentialing Verification</t>
  </si>
  <si>
    <t>File Review Results</t>
  </si>
  <si>
    <t>Credentialing File Review Results</t>
  </si>
  <si>
    <t>Percentage</t>
  </si>
  <si>
    <t>Ratio</t>
  </si>
  <si>
    <t>Assessment of the following File Review Elements</t>
  </si>
  <si>
    <t>A.1</t>
  </si>
  <si>
    <t>out of</t>
  </si>
  <si>
    <t>A.2</t>
  </si>
  <si>
    <t>A.3</t>
  </si>
  <si>
    <t>A.4</t>
  </si>
  <si>
    <t>A.5</t>
  </si>
  <si>
    <t>A.6</t>
  </si>
  <si>
    <t>Credentialing Application</t>
  </si>
  <si>
    <t>B.1</t>
  </si>
  <si>
    <t>B.2</t>
  </si>
  <si>
    <t>B.3</t>
  </si>
  <si>
    <t>B.4</t>
  </si>
  <si>
    <t>C.1</t>
  </si>
  <si>
    <t>C.2</t>
  </si>
  <si>
    <t>C.3</t>
  </si>
  <si>
    <t>C.4</t>
  </si>
  <si>
    <t>C.5</t>
  </si>
  <si>
    <t>C.6</t>
  </si>
  <si>
    <t>Licensure</t>
  </si>
  <si>
    <t>DEA or CDS</t>
  </si>
  <si>
    <t>DEA or CDS (Medicare)</t>
  </si>
  <si>
    <t>Work History</t>
  </si>
  <si>
    <t>Element A: Verification of Credentials</t>
  </si>
  <si>
    <t>The IPA verifies that the following are within the prescribed time limits:</t>
  </si>
  <si>
    <t>A valid DEA or CDS certificate, if applicable 
Medicare - Verification time limit - 180 days</t>
  </si>
  <si>
    <t>CR 3: Credentialing Verification (continued)</t>
  </si>
  <si>
    <t>Reasons for any inability to perform the essential functions of the position, with or without accommodation</t>
  </si>
  <si>
    <t>History of loss of license and felony convictions</t>
  </si>
  <si>
    <t xml:space="preserve">Lack of present illegal drug use </t>
  </si>
  <si>
    <t>History of loss or limitation of privileges or disciplinary  actions</t>
  </si>
  <si>
    <t>Current malpractice insurance coverage</t>
  </si>
  <si>
    <t>Current and signed attestation confirming the correctness and completeness of the application</t>
  </si>
  <si>
    <t>The application includes a current and signed attestation and addresses:
To count any elements as present, the practitioner must sign and date the application and any relevant addenda.  It may not be older than 180 calendar days at the time of the credentialing decision.  Receipt of the attestation is not required before the IPA conducts other credentialing verification and queries.  If the attestation exceeds 180 calendar days and the IPA updates it, the practitioner must attest only that the information on the application remains correct and complete</t>
  </si>
  <si>
    <t>History of loss or limitation of privileges or disciplinary  actions
A history of all past and present issues regarding loss or limitations of clinical privileges at all facilities or organizations with which the practitioner has had privileges</t>
  </si>
  <si>
    <t>Current malpractice insurance coverage
A copy of the insurance face sheet that includes the dates and amount of current malpractice coverage</t>
  </si>
  <si>
    <t>Current and signed attestation confirming the correctness and completeness of the application
An attestation indicates that the applicant personally attests to the correctness and completeness of the application at the time he/she applied to the IPA.</t>
  </si>
  <si>
    <t>In a review of credentialing files, two factors are present and within 180 calendar day time limit.
Scoring for this element is based on a review of a sample of credentialing files.</t>
  </si>
  <si>
    <t>Hospital Privileges
or Alternate Admitting Agreement, as applicable</t>
  </si>
  <si>
    <t>State sanctions, restrictions on licensure and/or limitations on scope of practice</t>
  </si>
  <si>
    <t>Medicare and Medicaid sanctions</t>
  </si>
  <si>
    <t>CR 4: Recredentialing Cycle Length</t>
  </si>
  <si>
    <t>The IPA formally recredentials its practitioners at least every 36 months through information verified from primary sources, unless otherwise indicated.  The IPA identifies any changes that may have occurred since the last credentialing process that may affect the care provided to members</t>
  </si>
  <si>
    <t>Element A: Recredentialing Cycle Length</t>
  </si>
  <si>
    <t>The length of the recredentialing cycle is within the required 36-month time frame</t>
  </si>
  <si>
    <t>CR 5: Practitioner Office Site Quality</t>
  </si>
  <si>
    <t>The IPA has a process to assess the quality, safety and accessibility of the office sites where care is delivered</t>
  </si>
  <si>
    <t>Element A: Performance Standards and Thresholds</t>
  </si>
  <si>
    <t>Physical Accessibility</t>
  </si>
  <si>
    <t>Physical Appearance</t>
  </si>
  <si>
    <t>Network Adequacy of waiting and examining room space</t>
  </si>
  <si>
    <t>Adequacy of medical/treatment record keeping</t>
  </si>
  <si>
    <t>N/A</t>
  </si>
  <si>
    <t>CR 5: Practitioner Office Site Quality (continued)</t>
  </si>
  <si>
    <t>Element B: Site Visits and Ongoing Monitoring</t>
  </si>
  <si>
    <t>The organization implements appropriate interventions by:</t>
  </si>
  <si>
    <t>Continually monitoring member complaints for all practitioner sites</t>
  </si>
  <si>
    <t>Conducting site visits of offices within 60 calendar days of determining that the complaint threshold was met</t>
  </si>
  <si>
    <t>Instituting actions to improve offices that do not meet thresholds</t>
  </si>
  <si>
    <t>Evaluating the effectiveness of the actions at least every six months, until deficient offices meet the thresholds</t>
  </si>
  <si>
    <t>Documenting follow-up visits for offices that had subsequent deficiencies</t>
  </si>
  <si>
    <t>The IPA reviewed the OIG, within Verification Time limit of 180 calendar days</t>
  </si>
  <si>
    <t>The IPA reviewed evidence of the Medi-Cal Suspended and Ineligible Report</t>
  </si>
  <si>
    <t>The IPA monitors its credentialing files to ensure that it only contracts with physicians who have not opted out</t>
  </si>
  <si>
    <t>CR R3: Recredentialing Verification</t>
  </si>
  <si>
    <t>CR R3: Credentialing Verification</t>
  </si>
  <si>
    <t>CR R3: Credentialing Verification (continued)</t>
  </si>
  <si>
    <t>CR 6: Ongoing Monitoring</t>
  </si>
  <si>
    <t>The delegate develops and implements policies and procedures for ongoing monitoring of practitioner sanctions, complaints and quality issues between recredentialing cycles and takes appropriate action against practitioners when it identifies occurrences of poor quality.  The IPA identifies and, when appropriate, acts on important quality and safety issues in a timely manner during the interval between formal credentialing</t>
  </si>
  <si>
    <t>Element A: Ongoing Monitoring and Interventions</t>
  </si>
  <si>
    <t>The IPA implements ongoing monitoring and takes appropriate interventions by:
To assess implementation, documentation of how the IPA reviews data sources, investigates complaints and considers the finding in its evaluation of practitioners will be reviewed.  Documentation may include a checklist, a log or an initialed dated report</t>
  </si>
  <si>
    <t>Collecting and reviewing Medicare and Medicaid sanctions</t>
  </si>
  <si>
    <t>Collecting and reviewing sanctions or limitations on licensure</t>
  </si>
  <si>
    <t>Collecting and reviewing complaints</t>
  </si>
  <si>
    <t>Collecting and reviewing information from identified adverse events</t>
  </si>
  <si>
    <t>The IPA implements appropriate interventions when it identifies instances of poor quality related to 1-4</t>
  </si>
  <si>
    <t>CR 6: Ongoing Monitoring (Continued)</t>
  </si>
  <si>
    <t>Element B: Monitoring Medicare Opt-Out Report - CMS</t>
  </si>
  <si>
    <t>The IPA maintains a documented process for monitoring whether physician network physicians have opted out of participating in the Medicare Program</t>
  </si>
  <si>
    <t>Element C: Monitoring Medi-Cal Suspended and Ineligible Provider Reports - DHCS</t>
  </si>
  <si>
    <t>The IPA will verify that their contracted providers have not been terminated as a Medi-Cal providers or have not been placed on the Suspend and Ineligible Provider List</t>
  </si>
  <si>
    <t>CR 7: Notification to Authorities and Practitioner Appeal Rights</t>
  </si>
  <si>
    <t>When an IPA has taken action against a practitioner for quality reasons, it offers the practitioner a formal appeal process and reports the action to the appropriate authorities.  The IPA uses objective evidence and patient care considerations to decide on the means of altering a practitioner’s relationship with the IPA if that practitioner does not meet the IPA’s quality standards</t>
  </si>
  <si>
    <t>Element A: Actions Against Practitioners</t>
  </si>
  <si>
    <t>The IPA has written policies and procedures for:
Policies and procedures state how the IPA reviews participation of practitioners whose conduct could adversely affect member’s health or welfare.  Must at a minimum, meet the requirements of the Health Care Quality Improvement Act of 1986</t>
  </si>
  <si>
    <t>The range of actions available to the IPA</t>
  </si>
  <si>
    <t>Procedures for reporting to authorities</t>
  </si>
  <si>
    <t>A well-defined appeal process</t>
  </si>
  <si>
    <t>Making the appeal process known to practitioners</t>
  </si>
  <si>
    <t>CR 7: Notification to Authorities and Practitioner Appeal Rights (continued)</t>
  </si>
  <si>
    <t>Element B: Reporting to the Appropriate Authorities</t>
  </si>
  <si>
    <t>There is documentation that the IPA reports practitioner suspension or termination to the appropriate authorities</t>
  </si>
  <si>
    <t>Element C: Practitioner Appeals Process</t>
  </si>
  <si>
    <t>Appeal process/actions to be taken: 
The IPA has an appeal process for instances in which it chooses to alter the conditions of a practitioner’s participation based on issues of quality of care and/or service.  The IPA informs practitioners of the appeal process</t>
  </si>
  <si>
    <t>Provide written notification indicating that a professional review action has been brought against the practitioner, reasons for the action and a summary of the appeal rights and process.</t>
  </si>
  <si>
    <t>Allow practitioners to request a hearing and a specific time period for submitting request</t>
  </si>
  <si>
    <t>Allow at least 30 days after notification for practitioner to request hearing</t>
  </si>
  <si>
    <t>Allow practitioner to be represented by an attorney or another person of the practitioner’s choice</t>
  </si>
  <si>
    <t>Appoint hearing officer or panel of individuals appointed by organization to review appeal</t>
  </si>
  <si>
    <t>Provide written notification of appeal decision that contains specific reasons for decision</t>
  </si>
  <si>
    <t>CR 8: Assessment of Organizational Providers</t>
  </si>
  <si>
    <t>The delegate has written policies and procedures for the initial and ongoing assessment of providers with which it contracts. The delegate has written policies and procedures for the initial and ongoing assessment of organizational providers with which it contracts.  Providers include laboratories, home health agencies, outpatient rehabilitations and free-standing surgical centers.  Also included are behavioral health facilities providing mental health or substance abuse services to inpatient, residential or ambulatory settings</t>
  </si>
  <si>
    <t>Element A: Review and Approval of Provider</t>
  </si>
  <si>
    <t>Confirms that the provider is in good standing with state and federal regulatory bodies</t>
  </si>
  <si>
    <t>Confirms that the provider has been reviewed and approved by an accrediting body</t>
  </si>
  <si>
    <t xml:space="preserve">Conducts an onsite quality assessment if the provider is not accredited </t>
  </si>
  <si>
    <t>The IPA’s policy for assessing health care delivery providers specifies that before it contracts with a provider, and for at least every three years thereafter, it</t>
  </si>
  <si>
    <t>Recredentialing File Review Results</t>
  </si>
  <si>
    <t>CR 8: Credentialing Verification</t>
  </si>
  <si>
    <t>Element D: Appeals Process for Termination/Suspension Policies and Procedures - CMS</t>
  </si>
  <si>
    <r>
      <t xml:space="preserve">Appeals Process for Termination/Suspension - CMS
</t>
    </r>
    <r>
      <rPr>
        <sz val="10"/>
        <rFont val="Arial"/>
        <family val="2"/>
      </rPr>
      <t>On suspension or termination of a contract with a participating physician, the IPA gives the affected physician written notice of the appeal process and the reasons for the suspension or termination. The IPA ensures that the majority of the appeal hearing panel members are peers of the affected physician. The organization notifies physicians in writing of the initial adverse decision
The organization notifies participating physicians of the appeal process and ensures peer review of appeals</t>
    </r>
  </si>
  <si>
    <t>The IPA's policies and procedures regarding suspension or termination of a participating physician require the organization to:</t>
  </si>
  <si>
    <t>Ensure that the majority of the hearing panels are peers of the affected physician</t>
  </si>
  <si>
    <t>Organizational Provider File Review Results</t>
  </si>
  <si>
    <t>The IPA's policy for gathering the data for assessing Organizational Providers must meet the 180 calendar day time limit</t>
  </si>
  <si>
    <t>Element B: Medical Providers</t>
  </si>
  <si>
    <t>The IPA includes at least the following medical providers:
The IPA must have policies and procedures that specifically address the assessment of hospitals, home health agencies, skilled nursing facilities, nursing homes and free standing surgical centers with which it contracts, regardless of the number of members treated at the facilities</t>
  </si>
  <si>
    <t>Hospitals</t>
  </si>
  <si>
    <t>Home Health Agencies</t>
  </si>
  <si>
    <t>Skilled Nursing Facilities</t>
  </si>
  <si>
    <t>Free Standing Surgical Centers
(includes stand-alone abortion clinics and multi-specialty outpatient surgical centers)</t>
  </si>
  <si>
    <t>CR 8: Assessment of Organizational Providers (continued)</t>
  </si>
  <si>
    <t>Element B: Medical Providers - CMS
                  CMS Providers and Suppliers</t>
  </si>
  <si>
    <t>Hospices</t>
  </si>
  <si>
    <t>Clinical Laboratories</t>
  </si>
  <si>
    <t>Comprehensive Outpatient Rehabilitation Facilities</t>
  </si>
  <si>
    <t>Outpatient Physical Therapy Providers</t>
  </si>
  <si>
    <t>Speech Pathology Providers</t>
  </si>
  <si>
    <t>End-Stage Renal Services Providers</t>
  </si>
  <si>
    <t>Outpatient Diabetics Self-Management Training Providers</t>
  </si>
  <si>
    <t>Portable X-Ray Suppliers</t>
  </si>
  <si>
    <t>Rural Health Clinics</t>
  </si>
  <si>
    <t>Federally Qualified Health Centers</t>
  </si>
  <si>
    <t>Element C: Behavioral Healthcare Providers</t>
  </si>
  <si>
    <t>The IPA includes behavioral healthcare facilities providing mental health or substance abuse services in the following settings</t>
  </si>
  <si>
    <t>Inpatient</t>
  </si>
  <si>
    <t>Residential</t>
  </si>
  <si>
    <t>Ambulatory</t>
  </si>
  <si>
    <t>Element D: Assessing Medical Providers</t>
  </si>
  <si>
    <t>The delegate has documentation of assessment of contracted medical health care providers.
Review of the tracking mechanism that the IPA uses to ensure that it has met these requirements.  Must maintain a checklist, spreadsheet or other records of assessing providers</t>
  </si>
  <si>
    <t>Confirms that the provider has been reviewed and approved by an accrediting body or conducts an on-site quality assessment, if the provider is not accredited</t>
  </si>
  <si>
    <t>Reconfirms every three years</t>
  </si>
  <si>
    <t>A.2-3</t>
  </si>
  <si>
    <t>Element D: Review and Approval for CMS Organizational Providers</t>
  </si>
  <si>
    <t>Element D: Assessment of Organizational Providers (CMS)</t>
  </si>
  <si>
    <t>CR 9: Delegation of CR</t>
  </si>
  <si>
    <t>If the delegate delegates any NCQA-required credentialing activities, there is evidence of oversight of the delegated activities.  The delegate remains accountable for credentialing and recredentialing its practitioners, even if it delegates all or part of these activities.  The IPA can utilize an NCQA accredited CVO only</t>
  </si>
  <si>
    <t>Element A: Written Delegation Agreement</t>
  </si>
  <si>
    <t>The written delegation document:
There must be a written description of all delegated credentialing for all delegated medical groups</t>
  </si>
  <si>
    <t>Is mutually agreed upon</t>
  </si>
  <si>
    <t xml:space="preserve">Describes the delegated activities and responsibilities of the organization and the delegated entity. </t>
  </si>
  <si>
    <t>Requires at least semi-annual reporting of the delegated entity to the organization</t>
  </si>
  <si>
    <t>Describes the process by which the IPA evaluates the delegated entity’s performance</t>
  </si>
  <si>
    <t>Describes the remedies available to the IPA if the delegated entity does not fulfill its obligations, including revocation of the delegation agreement</t>
  </si>
  <si>
    <t>CR 9: Delegation of CR (continued)</t>
  </si>
  <si>
    <t>If the delegation arrangement includes the use of protected health information by the delegate, the delegation document also includes the following provisions:
When delegates have access to the IPA’s protected health information (PHI) on members or practitioners, or create such information in the course of their work, the mutually agreed upon document must ensure that the information will remain protected.
HIPAA regulations define a covered entity as a health plan, health care clearinghouse or health care provider that transmits any health information by electronic means in connection with an electronic health care transaction.
If the delegation agreement does not include the use of PHI in any form, an affirmative statement to that fact in the delegation agreement is sufficient, but is not required</t>
  </si>
  <si>
    <t>A list of the allowed uses of protected health information</t>
  </si>
  <si>
    <t>A description of delegate safeguards to protect the information from inappropriate use or further disclosure</t>
  </si>
  <si>
    <t>Element B: Provision for Protected Health Information</t>
  </si>
  <si>
    <t>A stipulation that the delegate will ensure that sub-delegates have similar safeguards</t>
  </si>
  <si>
    <t>A stipulation that the delegate will provide individuals with access to their protected health information</t>
  </si>
  <si>
    <t>A stipulation that the delegate will inform the IPA if inappropriate uses of the information occur</t>
  </si>
  <si>
    <t>A stipulation that the delegate will ensure protected health information is returned, destroyed or protected if the delegation agreement ends</t>
  </si>
  <si>
    <t>For new delegation agreements initiated in the look-back period, the IPA evaluated delegate capacity to meet NCQA requirements before delegation began</t>
  </si>
  <si>
    <t>For delegation arrangements in effect for 12 months or longer, the IPA:</t>
  </si>
  <si>
    <t>Annually audits credentialing and recredentialing files against NCQA  standards for each year that delegation has been in effect</t>
  </si>
  <si>
    <t>Annually evaluates delegate performance against NCQA standards  for delegated activities</t>
  </si>
  <si>
    <t>Semiannually evaluates regular reports, as specified in Element A</t>
  </si>
  <si>
    <t>File No.</t>
  </si>
  <si>
    <t>Name</t>
  </si>
  <si>
    <t>Specialty</t>
  </si>
  <si>
    <t>Decision Date</t>
  </si>
  <si>
    <t>DEA/CDS Certification</t>
  </si>
  <si>
    <t>Board Certification</t>
  </si>
  <si>
    <t>Education/Training</t>
  </si>
  <si>
    <t>License Type</t>
  </si>
  <si>
    <t>Malpractice History</t>
  </si>
  <si>
    <t>Comments</t>
  </si>
  <si>
    <t>License to Practice (Current)</t>
  </si>
  <si>
    <t>License to Practice (Present)</t>
  </si>
  <si>
    <t>Verification Date</t>
  </si>
  <si>
    <t># of Compliant</t>
  </si>
  <si>
    <t># of Reviewed</t>
  </si>
  <si>
    <t>Medi-Cal Suspended &amp; Ineligible List</t>
  </si>
  <si>
    <t>TOTAL</t>
  </si>
  <si>
    <t>SCORING</t>
  </si>
  <si>
    <t>The organization meets 5-7 factors</t>
  </si>
  <si>
    <t>The organization meets 3-4 factors</t>
  </si>
  <si>
    <t>The organization meets 0-2 factors</t>
  </si>
  <si>
    <t>The organization meets all 3 factors</t>
  </si>
  <si>
    <t>The organization meets 2 factors</t>
  </si>
  <si>
    <t>No scoring option</t>
  </si>
  <si>
    <t>The organization meets 1 factors</t>
  </si>
  <si>
    <t>The organization meets no factors</t>
  </si>
  <si>
    <t>Met</t>
  </si>
  <si>
    <t>Not Met</t>
  </si>
  <si>
    <t>The organization meets 1 factor</t>
  </si>
  <si>
    <t>Board Certification 
(Score is combined with Education/Training)</t>
  </si>
  <si>
    <t>Malpractice claim history</t>
  </si>
  <si>
    <t>Sanction Information</t>
  </si>
  <si>
    <t>Sanction Activity by Medicare and Medicaid (CMS)</t>
  </si>
  <si>
    <t xml:space="preserve">Element D: Review and Approval of Medical Providers </t>
  </si>
  <si>
    <t>Sanction Activity by Medicare and Medicaid</t>
  </si>
  <si>
    <t>Medi-Cal Suspended and Ineligible List (DHCS)</t>
  </si>
  <si>
    <t>D</t>
  </si>
  <si>
    <t>E</t>
  </si>
  <si>
    <t>DEA/CDS Certification (CMS)</t>
  </si>
  <si>
    <t>A.2 
(CMS)</t>
  </si>
  <si>
    <t>State Sanctions, Restrictions on Licensure/Practice</t>
  </si>
  <si>
    <t>Reasons for Inability to perform</t>
  </si>
  <si>
    <t>Lack of present illegal drug use</t>
  </si>
  <si>
    <t>History of Loss of License and felony convictions</t>
  </si>
  <si>
    <t>History of loss or limitations of privileges</t>
  </si>
  <si>
    <t>Current Malpractice Insurance Coverage</t>
  </si>
  <si>
    <t>Current and signed Attestation</t>
  </si>
  <si>
    <t>High (90-100%, on file review for all six factors)</t>
  </si>
  <si>
    <r>
      <t xml:space="preserve">The IPA verifies credentialing information through primary sources, unless otherwise indicated.  The IPA conducts timely verification of information to ensure that practitioners have the legal authority and relevant training and experience to provide quality care.
</t>
    </r>
    <r>
      <rPr>
        <b/>
        <sz val="10"/>
        <color theme="1"/>
        <rFont val="Arial"/>
        <family val="2"/>
      </rPr>
      <t>NOTE:</t>
    </r>
    <r>
      <rPr>
        <sz val="10"/>
        <color theme="1"/>
        <rFont val="Arial"/>
        <family val="2"/>
      </rPr>
      <t xml:space="preserve">
•</t>
    </r>
    <r>
      <rPr>
        <b/>
        <sz val="10"/>
        <color theme="1"/>
        <rFont val="Arial"/>
        <family val="2"/>
      </rPr>
      <t xml:space="preserve"> CR 3 </t>
    </r>
    <r>
      <rPr>
        <sz val="10"/>
        <color theme="1"/>
        <rFont val="Arial"/>
        <family val="2"/>
      </rPr>
      <t xml:space="preserve">is gathered from </t>
    </r>
    <r>
      <rPr>
        <b/>
        <sz val="10"/>
        <color theme="1"/>
        <rFont val="Arial"/>
        <family val="2"/>
      </rPr>
      <t>Credentialing File Audit Tool</t>
    </r>
    <r>
      <rPr>
        <sz val="10"/>
        <color theme="1"/>
        <rFont val="Arial"/>
        <family val="2"/>
      </rPr>
      <t>.  Information must be available for review at the time of the audit.  Review 5% or 50 files, whichever is less, with a minimum of 10 credentialing files.  Complete the Credentialing File Worksheet.
• The IPA may use oral, written, and Health Plan approved Internet website data to verify information.  Oral and Internet website verification requires a note in the credentialing file that includes the date and is either signed or initialed by the IPA staff who verified each credential.  It should also contain the name/title of the person providing the verification, if applicable.
Refer to the Credentialing/Recredentialing Elements and Policies and Procedures for complete details.  All document location will be Credentialing Files. Only additional sources will be noted</t>
    </r>
  </si>
  <si>
    <t>High (90-100%) on file review for 4 or 5 factors and medium (60-89%) on file review for remaining 1-2 factors</t>
  </si>
  <si>
    <t>High (90-100) or medium (60-89%) on file review for 5 factors and low (0-59) on no more than 1 factor</t>
  </si>
  <si>
    <t>High (90-100) or medium (60-89%) on file review for 4 factors and low (0-59) on no more than 2 factor</t>
  </si>
  <si>
    <t>Low (0-59%) on file review for 3 or more factors</t>
  </si>
  <si>
    <t>High (90-100%) on file review for both factors</t>
  </si>
  <si>
    <t>High (90-100%) on file review for 1 factor and medium (60-89%) on file review for 1 factor</t>
  </si>
  <si>
    <t>Medium (60-89%) on file review for both factors</t>
  </si>
  <si>
    <t>High (90-100%) or medium (60-89%) on file review for 1 factor and low (0-59%) on file review for 1 factor</t>
  </si>
  <si>
    <t>Low (0-59%) on file review for both factors</t>
  </si>
  <si>
    <t>A current and valid license to practice is present and within the prescribed time limits.</t>
  </si>
  <si>
    <t xml:space="preserve">A valid DEA or CDS certificate, if applicable </t>
  </si>
  <si>
    <t>Education and training</t>
  </si>
  <si>
    <t>Board certification</t>
  </si>
  <si>
    <t>Work history</t>
  </si>
  <si>
    <t>History of professional liability claims that resulted in settlements or judgments paid on behalf of the practitioner</t>
  </si>
  <si>
    <t>High (90-100%) on file for all 6 factors</t>
  </si>
  <si>
    <t>High (90-100%) on file review for 4 or 5 factor and medium (60-89%) on file review for remaining 1-2 factors</t>
  </si>
  <si>
    <t>High (90-100%) or medium (60-89%) on file review for 5 factors and low (0-59%) on no more than 1 factor</t>
  </si>
  <si>
    <t>High (90-100%) or medium (60-89%) on file review for 4 factor and low (0-59%) on no more than 2 factors</t>
  </si>
  <si>
    <t>Hospital Admitting Privileges</t>
  </si>
  <si>
    <t>Monitoring Physicians who have Opted Out</t>
  </si>
  <si>
    <t>Element D: Hospital Admitting Privileges - CMS/DHMC/DHCS</t>
  </si>
  <si>
    <t>Practitioner must have clinical privileges in good standing. Physicians must indicate their current hospital affiliation or admitting privileges at participating hospitals.</t>
  </si>
  <si>
    <t>High (90-100%) on file review</t>
  </si>
  <si>
    <t>Low (0-59%) on file review</t>
  </si>
  <si>
    <t>Met (90-100%) on file review</t>
  </si>
  <si>
    <t>Not Met (0-89%) file review</t>
  </si>
  <si>
    <t>Recredentialing Application</t>
  </si>
  <si>
    <t>Assessment of the following File Review Elements (CMS of DHCS)</t>
  </si>
  <si>
    <t>F</t>
  </si>
  <si>
    <t>Medicare Opt-Out Verification (CMS)</t>
  </si>
  <si>
    <t>Review of Performance Information (CMS &amp; DHCS)</t>
  </si>
  <si>
    <t>High (90-100%) on file review for all 4 factors</t>
  </si>
  <si>
    <t>High (90-100%) on the file review for 2-3 factors and medium (60-89%) on file review for the remaining 1 factor</t>
  </si>
  <si>
    <t>High (90-100%) or medium (60-89%) on file review for 3 factors and low (0-59%) on 1 factor or medium (60-89%) on file review for all 4 factors</t>
  </si>
  <si>
    <t>High (90-100%) or medium (60-89%) on file review for 2 factors and low (0-59%) on 2 factors</t>
  </si>
  <si>
    <t>A current and valid license to practice</t>
  </si>
  <si>
    <t>A valid DEA or CDS Certificate, if applicable</t>
  </si>
  <si>
    <t>Board Certification, as applicable</t>
  </si>
  <si>
    <t>High (90-100%) on file review for 1 factor and medium (60-89%) on the file review for 1 factor</t>
  </si>
  <si>
    <t>Element B: Sanction Information</t>
  </si>
  <si>
    <t>Element B: Sanction Information (OIG) CMS</t>
  </si>
  <si>
    <t>Element B: Sanction Information (Medi-Cal Suspended and Ineligible Report) DHCS</t>
  </si>
  <si>
    <t>Element C: Recredentialing Application</t>
  </si>
  <si>
    <t>Medium (60-89%) on file review</t>
  </si>
  <si>
    <t>Element E: Sanction Information (Monitoring Physicians Who Have Opted Out) CMS</t>
  </si>
  <si>
    <t>The IPA includes information from quality improvement activities and member complaints in the recredentialing decision-making process for all practitioners. Performance indicators include:</t>
  </si>
  <si>
    <t>Quality Improvement Activities (e.g. utilization management system, enrollee satisfaction surveys, other activities from the organization</t>
  </si>
  <si>
    <t>Grievance/complaints</t>
  </si>
  <si>
    <t>Element F: Review of Performance information - CMS/DHCS</t>
  </si>
  <si>
    <t>The organization meets all 4 factors</t>
  </si>
  <si>
    <t>The organization meets 3 factors</t>
  </si>
  <si>
    <t>The organization meets all 5 factors</t>
  </si>
  <si>
    <t>The organization meets 4 factors</t>
  </si>
  <si>
    <t>The organization meets 2 factor</t>
  </si>
  <si>
    <t>Review of Performance Information</t>
  </si>
  <si>
    <t>Recredentialing Cycle</t>
  </si>
  <si>
    <t>The organization reports actions to authorities, when appropriate</t>
  </si>
  <si>
    <t>The organization does not report actions to authorities, when appropriate</t>
  </si>
  <si>
    <t>The organization meets all 6 factors</t>
  </si>
  <si>
    <t>The organization meets 0-5 factors</t>
  </si>
  <si>
    <t>No written policy exists</t>
  </si>
  <si>
    <t>Not met</t>
  </si>
  <si>
    <t>The organization meets 3 factors, including factor 1</t>
  </si>
  <si>
    <t>The organization meets 1-2 factors</t>
  </si>
  <si>
    <r>
      <t xml:space="preserve">The IPA verifies recredentialing information through primary sources, unless otherwise indicated.  The IPA conducts timely verification of information to ensure that practitioners have the legal authority and relevant training and experience to provide quality care.
</t>
    </r>
    <r>
      <rPr>
        <b/>
        <sz val="10"/>
        <color theme="1"/>
        <rFont val="Arial"/>
        <family val="2"/>
      </rPr>
      <t>NOTE:</t>
    </r>
    <r>
      <rPr>
        <sz val="10"/>
        <color theme="1"/>
        <rFont val="Arial"/>
        <family val="2"/>
      </rPr>
      <t xml:space="preserve">
•</t>
    </r>
    <r>
      <rPr>
        <b/>
        <sz val="10"/>
        <color theme="1"/>
        <rFont val="Arial"/>
        <family val="2"/>
      </rPr>
      <t xml:space="preserve"> CR R3 through CR 4</t>
    </r>
    <r>
      <rPr>
        <sz val="10"/>
        <color theme="1"/>
        <rFont val="Arial"/>
        <family val="2"/>
      </rPr>
      <t xml:space="preserve"> is gathered from Rec</t>
    </r>
    <r>
      <rPr>
        <b/>
        <sz val="10"/>
        <color theme="1"/>
        <rFont val="Arial"/>
        <family val="2"/>
      </rPr>
      <t>redentialing File Audit Tool</t>
    </r>
    <r>
      <rPr>
        <sz val="10"/>
        <color theme="1"/>
        <rFont val="Arial"/>
        <family val="2"/>
      </rPr>
      <t>.  Information must be available for review at the time of the audit.  Review 5% or 50 files, whichever is less, with a minimum of 10 recredentialing files.  Complete the Recredentialing File Worksheet.
• The IPA may use oral, written, and Health Plan approved Internet website data to verify information.  Oral and Internet website verification requires a note in the credentialing file that includes the date and is either signed or initialed by the IPA staff who verified each credential.  It should also contain the name/title of the person providing the verification, if applicable.</t>
    </r>
    <r>
      <rPr>
        <sz val="10"/>
        <color theme="1"/>
        <rFont val="Arial"/>
        <family val="2"/>
      </rPr>
      <t xml:space="preserve">
Refer to the Credentialing/Recredentialing Elements and Policies and Procedures for complete details.  All document location will be Credentialing Files. Only additional sources will be noted.</t>
    </r>
  </si>
  <si>
    <r>
      <t xml:space="preserve">The IPA verifies credentialing information through primary sources, unless otherwise indicated.  The IPA conducts timely verification of information to ensure that practitioners have the legal authority and relevant training and experience to provide quality care.
</t>
    </r>
    <r>
      <rPr>
        <b/>
        <sz val="10"/>
        <color theme="1"/>
        <rFont val="Arial"/>
        <family val="2"/>
      </rPr>
      <t>NOTE:</t>
    </r>
    <r>
      <rPr>
        <sz val="10"/>
        <color theme="1"/>
        <rFont val="Arial"/>
        <family val="2"/>
      </rPr>
      <t xml:space="preserve">
•</t>
    </r>
    <r>
      <rPr>
        <b/>
        <sz val="10"/>
        <color theme="1"/>
        <rFont val="Arial"/>
        <family val="2"/>
      </rPr>
      <t xml:space="preserve"> CR 8 </t>
    </r>
    <r>
      <rPr>
        <sz val="10"/>
        <color theme="1"/>
        <rFont val="Arial"/>
        <family val="2"/>
      </rPr>
      <t xml:space="preserve">is gathered from </t>
    </r>
    <r>
      <rPr>
        <b/>
        <sz val="10"/>
        <color theme="1"/>
        <rFont val="Arial"/>
        <family val="2"/>
      </rPr>
      <t>HDO File Audit Tool</t>
    </r>
    <r>
      <rPr>
        <sz val="10"/>
        <color theme="1"/>
        <rFont val="Arial"/>
        <family val="2"/>
      </rPr>
      <t>.  Information must be available for review at the time of the audit.  Review 5% or 50 files, whichever is less, with a minimum of 10 credentialing files.  Complete the Credentialing File Worksheet.
• The IPA may use oral, written, and Health Plan approved Internet website data to verify information.  Oral and Internet website verification requires a note in the credentialing file that includes the date and is either signed or initialed by the IPA staff who verified each credential.  It should also contain the name/title of the person providing the verification, if applicable.</t>
    </r>
    <r>
      <rPr>
        <sz val="10"/>
        <color theme="1"/>
        <rFont val="Arial"/>
        <family val="2"/>
      </rPr>
      <t xml:space="preserve">
Refer to the Credentialing/Recredentialing Elements and Policies and Procedures for complete details.  All document location will be Credentialing Files. Only additional sources will be noted.</t>
    </r>
  </si>
  <si>
    <t>Facility Type</t>
  </si>
  <si>
    <t>The organization has evaluated delegate capacity before the delegation process was signed</t>
  </si>
  <si>
    <t>The organization evaluated delegate capacity after the delegation document was signed</t>
  </si>
  <si>
    <t>The organization did not evaluate delegate capacity</t>
  </si>
  <si>
    <t>SCORING (CMS)</t>
  </si>
  <si>
    <t>AUDIT RESULTS</t>
  </si>
  <si>
    <t>CREDENTIALING ASSESSMENT</t>
  </si>
  <si>
    <t>STANDARD</t>
  </si>
  <si>
    <t>A</t>
  </si>
  <si>
    <t>B</t>
  </si>
  <si>
    <t>C</t>
  </si>
  <si>
    <t>C3</t>
  </si>
  <si>
    <t>R3</t>
  </si>
  <si>
    <t>Page(s)</t>
  </si>
  <si>
    <t>State License to Practice</t>
  </si>
  <si>
    <t>DEA Registration</t>
  </si>
  <si>
    <t>Education and Training</t>
  </si>
  <si>
    <t>Malpractice Claims History</t>
  </si>
  <si>
    <t>State Sanctions and Restrictions on Licensure and Limitation on Scope of Practice</t>
  </si>
  <si>
    <t>Medicare/Medicaid Sanctions</t>
  </si>
  <si>
    <t>Total Factors</t>
  </si>
  <si>
    <t>Appropriate malpractice claims history</t>
  </si>
  <si>
    <t>Must not have engaged in any unprofessional conduct or unacceptable business practice</t>
  </si>
  <si>
    <t xml:space="preserve">Absence of sanctions or restrictions on licensure </t>
  </si>
  <si>
    <t>Current and valid DEA to practice in CA</t>
  </si>
  <si>
    <t>Absence of use of illegal drugs</t>
  </si>
  <si>
    <t>Absence of criminal history</t>
  </si>
  <si>
    <t>Policies must define the process used and the criteria required to reach credentialing decisions that are designed to assess the practitioners ability to deliver care</t>
  </si>
  <si>
    <t>At a minimum, the Credentialing Committee must receive and review the credentials of practitioners who do not meet the IPA's established criteria</t>
  </si>
  <si>
    <t>Policy must identify what is considered acceptable to be determined as a clean file, if the IPA utilized a clean file process</t>
  </si>
  <si>
    <t>A current and valid, unencumbered license to practice medicine in his/her state of practice</t>
  </si>
  <si>
    <t>A history of professional liability claims that resulted in settlement or judgment paid on behalf of the practitioner</t>
  </si>
  <si>
    <t>The organization meets 0-1 factor</t>
  </si>
  <si>
    <t>The IPA's policies and procedures must describe the process used to determine and approve clean files. They must identify the Medical Director or equally qualified practitioner as the individual with the authority to determine that a file is "clean" and to sign off on it as a complete, clean and approved. If the IPA identifies an equally qualified practitioner to review the clean files, the practitioner must be responsible for the oversight of the credentialing process</t>
  </si>
  <si>
    <t>If the Medical Director or equally qualified practitioner signs off on clean files, the sign-off date is the Committee date</t>
  </si>
  <si>
    <t>If the IPA decides not to use the Medical Director or equally qualified practitioner, the IPA can continue to send "clean" files to the Credentials Committee</t>
  </si>
  <si>
    <t>The policy must describe the sources used to verify credentialing information of each of the following criterion: (If one verification source is missing, than this factor is non-compliant</t>
  </si>
  <si>
    <r>
      <t xml:space="preserve">The IPA verifies credentialing information through primary sources, unless otherwise indicated.  The IPA conducts timely verification of information to ensure that practitioners have the legal authority and relevant training and experience to provide quality care.
</t>
    </r>
    <r>
      <rPr>
        <b/>
        <sz val="8"/>
        <color theme="1"/>
        <rFont val="Arial"/>
        <family val="2"/>
      </rPr>
      <t>NOTE:</t>
    </r>
    <r>
      <rPr>
        <sz val="8"/>
        <color theme="1"/>
        <rFont val="Arial"/>
        <family val="2"/>
      </rPr>
      <t xml:space="preserve">
•</t>
    </r>
    <r>
      <rPr>
        <b/>
        <sz val="8"/>
        <color theme="1"/>
        <rFont val="Arial"/>
        <family val="2"/>
      </rPr>
      <t xml:space="preserve"> CR 3 </t>
    </r>
    <r>
      <rPr>
        <sz val="8"/>
        <color theme="1"/>
        <rFont val="Arial"/>
        <family val="2"/>
      </rPr>
      <t xml:space="preserve">is gathered from </t>
    </r>
    <r>
      <rPr>
        <b/>
        <sz val="8"/>
        <color theme="1"/>
        <rFont val="Arial"/>
        <family val="2"/>
      </rPr>
      <t>Credentialing File Audit Tool</t>
    </r>
    <r>
      <rPr>
        <sz val="8"/>
        <color theme="1"/>
        <rFont val="Arial"/>
        <family val="2"/>
      </rPr>
      <t>.  Information must be available for review at the time of the audit.  Review 5% or 50 files, whichever is less, with a minimum of 10 credentialing files.  Complete the Credentialing File Worksheet.
• The IPA may use oral, written, and Health Plan approved Internet website data to verify information.  Oral and Internet website verification requires a note in the credentialing file that includes the date and is either signed or initialed by the IPA staff who verified each credential.  It should also contain the name/title of the person providing the verification, if applicable.
Refer to the Credentialing/Recredentialing Elements and Policies and Procedures for complete details.  All document location will be Credentialing Files. Only additional sources will be noted</t>
    </r>
  </si>
  <si>
    <r>
      <t xml:space="preserve">Appeals Process for Termination/Suspension - CMS
</t>
    </r>
    <r>
      <rPr>
        <sz val="8"/>
        <rFont val="Arial"/>
        <family val="2"/>
      </rPr>
      <t>On suspension or termination of a contract with a participating physician, the IPA gives the affected physician written notice of the appeal process and the reasons for the suspension or termination. The IPA ensures that the majority of the appeal hearing panel members are peers of the affected physician. The organization notifies physicians in writing of the initial adverse decision
The organization notifies participating physicians of the appeal process and ensures peer review of appeals</t>
    </r>
  </si>
  <si>
    <r>
      <t xml:space="preserve">The IPA verifies credentialing information through primary sources, unless otherwise indicated.  The IPA conducts timely verification of information to ensure that practitioners have the legal authority and relevant training and experience to provide quality care.
</t>
    </r>
    <r>
      <rPr>
        <b/>
        <sz val="8"/>
        <color theme="1"/>
        <rFont val="Arial"/>
        <family val="2"/>
      </rPr>
      <t>NOTE:</t>
    </r>
    <r>
      <rPr>
        <sz val="8"/>
        <color theme="1"/>
        <rFont val="Arial"/>
        <family val="2"/>
      </rPr>
      <t xml:space="preserve">
•</t>
    </r>
    <r>
      <rPr>
        <b/>
        <sz val="8"/>
        <color theme="1"/>
        <rFont val="Arial"/>
        <family val="2"/>
      </rPr>
      <t xml:space="preserve"> CR 8 </t>
    </r>
    <r>
      <rPr>
        <sz val="8"/>
        <color theme="1"/>
        <rFont val="Arial"/>
        <family val="2"/>
      </rPr>
      <t xml:space="preserve">is gathered from </t>
    </r>
    <r>
      <rPr>
        <b/>
        <sz val="8"/>
        <color theme="1"/>
        <rFont val="Arial"/>
        <family val="2"/>
      </rPr>
      <t>HDO File Audit Tool</t>
    </r>
    <r>
      <rPr>
        <sz val="8"/>
        <color theme="1"/>
        <rFont val="Arial"/>
        <family val="2"/>
      </rPr>
      <t>.  Information must be available for review at the time of the audit.  Review 5% or 50 files, whichever is less, with a minimum of 10 credentialing files.  Complete the Credentialing File Worksheet.
• The IPA may use oral, written, and Health Plan approved Internet website data to verify information.  Oral and Internet website verification requires a note in the credentialing file that includes the date and is either signed or initialed by the IPA staff who verified each credential.  It should also contain the name/title of the person providing the verification, if applicable.
Refer to the Credentialing/Recredentialing Elements and Policies and Procedures for complete details.  All document location will be Credentialing Files. Only additional sources will be noted.</t>
    </r>
  </si>
  <si>
    <t>The IPA's procedures for monitoring and preventing discriminatory credentialing decisions may include, but are not limited to: periodic audits of practitioner complaints to determine if there are complaints alleging discrimination; maintaining a heterogeneous Credentialing Committee membership and requiring those responsible for credentialing decisions to sign an affirmative statement to make decisions in a non-discriminatory manner</t>
  </si>
  <si>
    <t>Having a process for performing periodic audits of credentialing files (in process, denied and approved files)</t>
  </si>
  <si>
    <t>Having a process for performing periodic audits of practitioner complaints about possible discrimination. (Can be reviewed and discussed during quarterly or semi-annual review of complaints)</t>
  </si>
  <si>
    <t>Preventing involves taking proactive steps to protect against discrimination occurring in the credentialing and recredentialing processes</t>
  </si>
  <si>
    <r>
      <t xml:space="preserve">Examples for </t>
    </r>
    <r>
      <rPr>
        <b/>
        <i/>
        <u/>
        <sz val="8"/>
        <color rgb="FFC00000"/>
        <rFont val="Arial"/>
        <family val="2"/>
      </rPr>
      <t>preventing</t>
    </r>
    <r>
      <rPr>
        <i/>
        <sz val="8"/>
        <color rgb="FFC00000"/>
        <rFont val="Arial"/>
        <family val="2"/>
      </rPr>
      <t xml:space="preserve"> discriminatory practices:</t>
    </r>
  </si>
  <si>
    <t>Maintaining a heterogeneous credentialing committee and requiring those responsible for credentialing decisions to sign a statement affirming that they do not discriminate</t>
  </si>
  <si>
    <t xml:space="preserve">Policy must indicate that monitoring must be conducted at least annually. </t>
  </si>
  <si>
    <t>Timeframe for prevention: None. Only review policy, committee members can attest annually or at each meeting</t>
  </si>
  <si>
    <t>Monitoring</t>
  </si>
  <si>
    <t>Prevention</t>
  </si>
  <si>
    <t>Policies must describe the process for notifying practitioners. A statement that practitioners are notified of discrepancies does not meet the requirement</t>
  </si>
  <si>
    <t>The IPA is not required to notify practitioners regarding recredentialing approvals, but must have a process for notifying practitioners of initial credentialing decisions (approvals/denials) and recredentialing denials</t>
  </si>
  <si>
    <r>
      <t xml:space="preserve">Policies </t>
    </r>
    <r>
      <rPr>
        <b/>
        <i/>
        <u/>
        <sz val="8"/>
        <color rgb="FFC00000"/>
        <rFont val="Arial"/>
        <family val="2"/>
      </rPr>
      <t>must</t>
    </r>
    <r>
      <rPr>
        <i/>
        <sz val="8"/>
        <color rgb="FFC00000"/>
        <rFont val="Arial"/>
        <family val="2"/>
      </rPr>
      <t xml:space="preserve"> explicitly state that credentialing and recredentialing decisions are not based solely on an applicant's race, ethnic/national identity, gender, age, sexual orientation or patient in which the practitioner specializes </t>
    </r>
    <r>
      <rPr>
        <b/>
        <i/>
        <u/>
        <sz val="8"/>
        <color rgb="FFC00000"/>
        <rFont val="Arial"/>
        <family val="2"/>
      </rPr>
      <t>and</t>
    </r>
    <r>
      <rPr>
        <i/>
        <sz val="8"/>
        <color rgb="FFC00000"/>
        <rFont val="Arial"/>
        <family val="2"/>
      </rPr>
      <t xml:space="preserve"> describes the steps for monitoring and preventing discriminatory practices during the credentialing/recredentialing processes.</t>
    </r>
  </si>
  <si>
    <t>Monitoring involves tracking and identifying discrimination in credentialing and recredentialing processes</t>
  </si>
  <si>
    <r>
      <t>Examples for</t>
    </r>
    <r>
      <rPr>
        <b/>
        <i/>
        <u/>
        <sz val="8"/>
        <color rgb="FFC00000"/>
        <rFont val="Arial"/>
        <family val="2"/>
      </rPr>
      <t xml:space="preserve"> monitoring</t>
    </r>
    <r>
      <rPr>
        <i/>
        <sz val="8"/>
        <color rgb="FFC00000"/>
        <rFont val="Arial"/>
        <family val="2"/>
      </rPr>
      <t xml:space="preserve"> for discriminatory practices:</t>
    </r>
  </si>
  <si>
    <t xml:space="preserve">The above information is intended to provide examples of how to ensure the nondiscriminatory process. The auditor will be looking for a description in the credentialing policies and procedures of how the IPA ensures credentialing and recredentialing are conducted in a nondiscriminatory manner. An auditor is not required to look for evidence of implementation of this process. </t>
  </si>
  <si>
    <t>The IPA's credentialing policies and procedures must clearly state that the information obtained in the credentialing process is confidential</t>
  </si>
  <si>
    <t>The organization must also describe the mechanisms in effect to ensure confidentiality of information collected</t>
  </si>
  <si>
    <t>CREDENTIALING AND RECREDENTIALING DOCUMENTATION TOOL</t>
  </si>
  <si>
    <t>SCORE</t>
  </si>
  <si>
    <t>POLICY NAME</t>
  </si>
  <si>
    <t>COMMENTS</t>
  </si>
  <si>
    <t>Policy must clearly state:</t>
  </si>
  <si>
    <t>The time frame for changes</t>
  </si>
  <si>
    <t>The format for submitting corrections</t>
  </si>
  <si>
    <t>Where corrections must be submitted</t>
  </si>
  <si>
    <t>How practitioners are notified of their right to correct erroneous information</t>
  </si>
  <si>
    <t>Total factors</t>
  </si>
  <si>
    <t>-</t>
  </si>
  <si>
    <t>The policies must define the criteria required to reach a credentialing decision and must be designed to assess the providers ability to deliver care (examples below)</t>
  </si>
  <si>
    <t>Policies</t>
  </si>
  <si>
    <t>The policy states that Credentialing Committee is comprised of a range of participating practitioners</t>
  </si>
  <si>
    <t>Evidence</t>
  </si>
  <si>
    <t>Representation includes a range of participating practitioners in the IPA's network</t>
  </si>
  <si>
    <t>There is evidence through their committee minutes that a specialist was conducted, when applicable</t>
  </si>
  <si>
    <t>There is a listing that indicates that specialists are used, if appropriate</t>
  </si>
  <si>
    <t>If a IPA's Credentialing Committee is comprised of PCP's only, the IPA must have the following order to be compliant</t>
  </si>
  <si>
    <t>The credentialing committee must receive and review the credentials of practitioners who do not meet the IPA's established criteria. The credentialing committee must give thoughtful consideration of the credentialing information</t>
  </si>
  <si>
    <t>There is evidence that the Credentialing Committee reviewed credentials for practitioners who do not meet established thresholds</t>
  </si>
  <si>
    <t>The committee's discussion must me documented within its meeting minutes</t>
  </si>
  <si>
    <t>Hospital Admitting Privileges (CMS/DMHC/DHCS)</t>
  </si>
  <si>
    <t>The IPA must have clear policies that describe:</t>
  </si>
  <si>
    <t>Specific reportable incidences including suspensions, terminations, restrictions and revocations</t>
  </si>
  <si>
    <t>Entities that will be reported to and how reports will be made e.g. (Appropriate Licensing Board,NPDB) Policies are not required to specify all the details of the 805 and 805.01 reporting requirements</t>
  </si>
  <si>
    <t>Must specify they time frames for reporting to:</t>
  </si>
  <si>
    <t>Medical Board of California 805 and 805.01 reports or the appropriate licensing boards (15 days after a recommendation or final determination)</t>
  </si>
  <si>
    <t>National Practitioner Data Bank (NPDB) (30 days after the final determination)</t>
  </si>
  <si>
    <t>What is expected of staff and outline accountabilities</t>
  </si>
  <si>
    <t>Note not all licensing boards require 805 and 805.01 Reporting. Required practitioner types are: Medical Doctors (MD), Dentists (DDS), Osteopaths (DO), Podiatrists (DPM), Marriage Family Therapists (MFT), Licensed Clinical Social Workers (LCSW), Psychologists (Psy.D., PhD) and Physician Assistants (PA)</t>
  </si>
  <si>
    <t>Section</t>
  </si>
  <si>
    <t>IPA is not delegated for this element</t>
  </si>
  <si>
    <t>The IPA's policies and procedures must give practitioners the right to appeal and must include the following steps within the appeal process:</t>
  </si>
  <si>
    <t>Provide written notification when a professional review action has been brought against a practitioner, reasons for the action and a summary of the appeal rights and process</t>
  </si>
  <si>
    <t>Allow practitioners to request a hearing and the specific time period for submitting the request</t>
  </si>
  <si>
    <t>Allow at least 30 calendar days after the notification for practitioners to request a hearing</t>
  </si>
  <si>
    <t>Allowing practitioners to be representated by an attorney or another person of their choice</t>
  </si>
  <si>
    <t>A practitioner has a right to an attorney</t>
  </si>
  <si>
    <t>A policy cannot state that it is at the discretion of the chairperson for attorney representation</t>
  </si>
  <si>
    <t>Policy must state that the PO cannot have an attorney, if the practitioner does not have attorney representation</t>
  </si>
  <si>
    <t>Provide written notification of the appeal decision that contains the specific reasons for the decision</t>
  </si>
  <si>
    <t>The policy must specify or address how the appeal process is made known to the practitioner</t>
  </si>
  <si>
    <t>Can use an attachment or addendum or policy or contract or manual</t>
  </si>
  <si>
    <t>Applicable to physicians an non physicians</t>
  </si>
  <si>
    <t>Within 15 days of a recommendation or final decision, the IPA must report to the Medical Board 805 and/or 805.01</t>
  </si>
  <si>
    <t>Within 30 days of the final decision, the IPA must report to the NPDB</t>
  </si>
  <si>
    <t>Documentation may be de-identified for confidentiality purposes</t>
  </si>
  <si>
    <t>This element is N/A in the following circumstances</t>
  </si>
  <si>
    <t>If there is no instances of suspension, termination, restriction or revocation to report for quality reasons</t>
  </si>
  <si>
    <t>For automatic administrative terminations based on the practitioner not meeting specific contractual obligations for participation in the network</t>
  </si>
  <si>
    <t>A peer is an appropriately trained and licensed physician in a practice similar to that of the affected physician. Panel members do not have to possess identical specialty training</t>
  </si>
  <si>
    <t>Policies and procedures do not always have to state the word "majority", but at least 51% of the members must be peers</t>
  </si>
  <si>
    <t>Policies must specify the sources used</t>
  </si>
  <si>
    <t>Policies must state which accrediting bodies it accepts for each type of provider</t>
  </si>
  <si>
    <t>A IPA that contracts only with accredited facilities must have a written policy stating that it does not contract with unaccredited facilities. In this case the IPA meets this factor</t>
  </si>
  <si>
    <t>Policies must state that if the provider has not been accredited an onsite quality assessment must be conducted. The IPA must develop a selection process and assessment criteria for each type of non-accredited provider with which it contracts which includes a process for ensuring the provider credentials its practitioners</t>
  </si>
  <si>
    <t>A CMS or state review may be used in lieu of a site visit and may not be greater than 3 years old at the time of verification/approval</t>
  </si>
  <si>
    <t>A IPA that contracts with only accredited facilities that must have a written policy stating that it does not contract with unaccredited facilities. In this case the IPA meets this factor</t>
  </si>
  <si>
    <t>IPAs that contract with these type of providers and do not provide a documented process will be scored 0%</t>
  </si>
  <si>
    <t>If the policies and procedures address all types of providers the IPA will be considered compliant and will not need to specify which types they do not contract with</t>
  </si>
  <si>
    <t>PRIOR LICENSE 
Status</t>
  </si>
  <si>
    <t>PRIOR LICENSE 
Expiration</t>
  </si>
  <si>
    <t>PRIOR ACCREDITATION
Body</t>
  </si>
  <si>
    <t>PRIOR ACCREDITATION
Verification Date</t>
  </si>
  <si>
    <t>PRIOR ACCREDITING
Expiration</t>
  </si>
  <si>
    <t>PRIOR SITE VISIT</t>
  </si>
  <si>
    <t>PRIOR SITE VISIT
Status</t>
  </si>
  <si>
    <t>PRIOR REVIEW/ APPROVAL DATE</t>
  </si>
  <si>
    <t>PRIOR LICENSE Verification/Review</t>
  </si>
  <si>
    <t>CURRENT LICENSE 
Verification/Review</t>
  </si>
  <si>
    <t>CURRENT LICENSE
Status</t>
  </si>
  <si>
    <t>CURRENT LICENSE
Expiration</t>
  </si>
  <si>
    <t>CURRENT ACCREDITATION
Body</t>
  </si>
  <si>
    <t>CURRENT ACCREDITATION
Verification Date</t>
  </si>
  <si>
    <t>CURRENT ACCREDITING
Expiration</t>
  </si>
  <si>
    <t>CURRENT SITE VISIT</t>
  </si>
  <si>
    <t>CURRENT SITE VISIT
Status</t>
  </si>
  <si>
    <t>CURRENT MEDICARE/MEDICAID
Review Date</t>
  </si>
  <si>
    <t>MEDICARE CERTIFICATION#
(as applicable)</t>
  </si>
  <si>
    <t>CURRENT REVIEW/APPROVAL DATE</t>
  </si>
  <si>
    <t>A valid DEA or CDS certificate, if applicable 
Verified within 180 calendar days</t>
  </si>
  <si>
    <t>Element E: Sanction Information (Monitoring Physicians Who Have Opted Out) - CMS</t>
  </si>
  <si>
    <t>Element C: Credentialing Application</t>
  </si>
  <si>
    <t>Element B: Sanction Information (Medi-Cal Suspended and Ineligible Report (DHCS)</t>
  </si>
  <si>
    <t>Documentation is present that the organization completed an assessment of contracted medical providers</t>
  </si>
  <si>
    <t>No documentation is present of a completed assessment</t>
  </si>
  <si>
    <t>SCORE CARD</t>
  </si>
  <si>
    <t>Medi-Cal Elements</t>
  </si>
  <si>
    <t>Medicare Elements</t>
  </si>
  <si>
    <t>NCQA Elements</t>
  </si>
  <si>
    <t>Medi-Cal &amp; Medicare Elements</t>
  </si>
  <si>
    <t>Possible</t>
  </si>
  <si>
    <t>Line of Business</t>
  </si>
  <si>
    <t>Medi-Cal</t>
  </si>
  <si>
    <t>Medi-Cal &amp; Medicare</t>
  </si>
  <si>
    <t>Medicare</t>
  </si>
  <si>
    <t>Element D: Assessing Medical Providers (CMS)</t>
  </si>
  <si>
    <t>The organization assesses contracted medical health care providers.</t>
  </si>
  <si>
    <t>Element D: Assessing Medical Providers for CMS Organizational Providers</t>
  </si>
  <si>
    <t>Not Met (0-89%) on file review</t>
  </si>
  <si>
    <t>RECONFIRMS EVERY THREE YEARS</t>
  </si>
  <si>
    <t>Element F: Accreditation/Certification of Free-Standing Surgical Centers in California - CH&amp;SC</t>
  </si>
  <si>
    <t>The organization has documentation of assessment of free-standing surgical centers to ensure that if the organizational provider is not accredited by an agency accepted by the State of California, the provider is certified to participate in the Medicare Program, in compliance with California Health and Safety Code § 1248.1</t>
  </si>
  <si>
    <t>Documentation is present that the organization completed an assessment of free-standing surgical centers</t>
  </si>
  <si>
    <r>
      <t xml:space="preserve">The IPA verifies recredentialing information through primary sources, unless otherwise indicated.  The IPA conducts timely verification of information to ensure that practitioners have the legal authority and relevant training and experience to provide quality care.
</t>
    </r>
    <r>
      <rPr>
        <b/>
        <sz val="8"/>
        <color theme="1"/>
        <rFont val="Arial"/>
        <family val="2"/>
      </rPr>
      <t>NOTE:</t>
    </r>
    <r>
      <rPr>
        <sz val="8"/>
        <color theme="1"/>
        <rFont val="Arial"/>
        <family val="2"/>
      </rPr>
      <t xml:space="preserve">
•</t>
    </r>
    <r>
      <rPr>
        <b/>
        <sz val="8"/>
        <color theme="1"/>
        <rFont val="Arial"/>
        <family val="2"/>
      </rPr>
      <t xml:space="preserve"> CR R3 through CR 4</t>
    </r>
    <r>
      <rPr>
        <sz val="8"/>
        <color theme="1"/>
        <rFont val="Arial"/>
        <family val="2"/>
      </rPr>
      <t xml:space="preserve"> is gathered from </t>
    </r>
    <r>
      <rPr>
        <b/>
        <sz val="8"/>
        <color theme="1"/>
        <rFont val="Arial"/>
        <family val="2"/>
      </rPr>
      <t>Recredentialing File Audit Tool</t>
    </r>
    <r>
      <rPr>
        <sz val="8"/>
        <color theme="1"/>
        <rFont val="Arial"/>
        <family val="2"/>
      </rPr>
      <t>.  Information must be available for review at the time of the audit.  Review 5% or 50 files, whichever is less, with a minimum of 10 recredentialing files.  Complete the Recredentialing File Worksheet.
• The IPA may use oral, written, and Health Plan approved Internet website data to verify information.  Oral and Internet website verification requires a note in the credentialing file that includes the date and is either signed or initialed by the IPA staff who verified each credential.  It should also contain the name/title of the person providing the verification, if applicable.
Refer to the Credentialing/Recredentialing Elements and Policies and Procedures for complete details.  All document location will be Credentialing Files. Only additional sources will be noted.</t>
    </r>
  </si>
  <si>
    <t>Element B: Medical Providers - CMS Providers and Suppliers</t>
  </si>
  <si>
    <t>ELEMENT COMPLIANCE</t>
  </si>
  <si>
    <t>CR 10: Identification of HIV/AIDS Specialists</t>
  </si>
  <si>
    <t>Element A: Written Process</t>
  </si>
  <si>
    <t>The IPA has a written policy and procedure describing the process that the organization identifies or reconfirms the appropriately qualified physicians who meet the definition of an HIV/AIDS specialist according to California State regulations on an annual basis</t>
  </si>
  <si>
    <t>There is a written process delineating how screening and identification is achieved</t>
  </si>
  <si>
    <t>No written process</t>
  </si>
  <si>
    <t>Element B: Evidence of Implementation</t>
  </si>
  <si>
    <t>On an annual basis, the organization identifies or reconfirms the appropriately qualified physicians who meet the definition of an HIV/AIDS specialist, according to California State regulations
(This does not require screening of all the group's physicians - only of those that potentially may qualify and wish to be listed as HIV/AIDS specialists; e.g. PCPs, Internist Specialists, and/or Infectious Disease Physicians. It may be that the department responsible for standing referrals performs the annual survey instead of the credentialing department. This would meet the intent of this requirement)</t>
  </si>
  <si>
    <t>There is evidence that annual screening has occurred</t>
  </si>
  <si>
    <t>No screening has occurred</t>
  </si>
  <si>
    <t>CR 10: Identification of HIV/AIDS Specialists (continued)</t>
  </si>
  <si>
    <t>Element C: Distribution of Findings</t>
  </si>
  <si>
    <t>The list of identified qualifying physicians is provided to the department responsible for authorizing standing referrals</t>
  </si>
  <si>
    <t>List is available to the surveyor and has been given to the appropriate department</t>
  </si>
  <si>
    <t>List is available, but has not been given to the appropriate department</t>
  </si>
  <si>
    <t>No list</t>
  </si>
  <si>
    <t>Medi-Cal %</t>
  </si>
  <si>
    <t>Medicare %</t>
  </si>
  <si>
    <t>Policy &amp; Procedure</t>
  </si>
  <si>
    <t>Initial File Review</t>
  </si>
  <si>
    <t>Recred File Review</t>
  </si>
  <si>
    <t>HDO File Review</t>
  </si>
  <si>
    <t>*</t>
  </si>
  <si>
    <t>^</t>
  </si>
  <si>
    <t>Ensures that files that meet established criteria are reviewed and approved by a medical director or designated physician</t>
  </si>
  <si>
    <t>At least medium (60-89%) on file review for all 6 factors</t>
  </si>
  <si>
    <t>Low (0-59%) on file review for 1-3 factors</t>
  </si>
  <si>
    <t>Low (0-59%) on file review for 4 or more factors</t>
  </si>
  <si>
    <t>The organization sets site performance standards and thresholds for:</t>
  </si>
  <si>
    <t>Instituting actions to improve offices that do not meet thresholds in Element A</t>
  </si>
  <si>
    <t>The organization reports practitioner suspension or termination to the appropriate authorities, when applicable</t>
  </si>
  <si>
    <t>The organization meets the requirement</t>
  </si>
  <si>
    <t>The organization does not meet the requirement</t>
  </si>
  <si>
    <t>The organization assesses contracted medical health care providers against the requirement and within the timeframe in Element A (Source: Medicare Managed Care Manual, Chapter 6 § 70)</t>
  </si>
  <si>
    <t>Specifies the organization retains the right to approve, suspend and terminate individual practitioners, providers and sites, even if the organization delegates decision making</t>
  </si>
  <si>
    <t>Specifies the organization retains the right to approve, suspend and terminate, individual practitioners, provider and sites, even if the organization delegates decision making</t>
  </si>
  <si>
    <t>The organization meets 5 factors</t>
  </si>
  <si>
    <t>Element C: Pre-Delegation Evaluation</t>
  </si>
  <si>
    <t>Element D: Review of Credentialing Process</t>
  </si>
  <si>
    <t>Annually reviews its delegate's credentialing policies and procedures</t>
  </si>
  <si>
    <t>Element E: Opportunities for Improvement</t>
  </si>
  <si>
    <t>For delegation arrangements that have been in effect for more than 12 months, at least once in the past year that delegation has been in effect, the IPA has identified and followed up on opportunities for improvement, if applicable</t>
  </si>
  <si>
    <t>For delegation arrangements that have been in effect for more than 12 months, at least once in the last year that delegation has been in effect, the IPA has identified and followed up on opportunities for improvement, if applicable</t>
  </si>
  <si>
    <t>At least once in the past year that the delegation agreement has been in effect, the organization has acted on identified problems if any</t>
  </si>
  <si>
    <t>The organization has taken inappropriate or weak action</t>
  </si>
  <si>
    <t>The organization has taken no action on identified problems</t>
  </si>
  <si>
    <t xml:space="preserve">Education, training </t>
  </si>
  <si>
    <t xml:space="preserve">Board Certification </t>
  </si>
  <si>
    <t>The organization has documents and implements a method for identifying HIV/AIDS Specialists.
The organization is accountable for identifying practitioners who qualify as HIV/AIDS Specialists to whom appropriate members may be given a standing or extended referral when the member's condition requires the specialist medical care over a prolonged period of time or is life-threatening, degenerative or disabling, to a specialist or specialty care center that has expertise in treating HIV/AIDS, in accordance with California Health and Safety Codes</t>
  </si>
  <si>
    <t>Meetings should include a quorom of practitioners for each meeting, as established in the IPA's policy. If a quorum was not met, educate and do not score down</t>
  </si>
  <si>
    <t>Evaluating the effectiveness of the actions at least every six months, until deficient offices meet site standards and thresholds in Element A</t>
  </si>
  <si>
    <t>Policies must specify the range of actions that may be taken to improve the practitioner performance before termination (e.g. Profiling, Corrective Actions, Monitoring, Medical Record Audit)</t>
  </si>
  <si>
    <t>Policy should at a minimum identify the department or person responsible for filing or reporting to the appropriate authorities</t>
  </si>
  <si>
    <t>Appoint a hearing officer or a panel of individuals to review the appeal</t>
  </si>
  <si>
    <t>If the IPA states that there is a reportable deficiency the IPA must report it to the appropriate agency (e.g. MBC, NPDB). In other words, if the IPA takes action altering the participation of a practitioner suspension, termination, restriction or revocation based on quality of care of service, the IPA must report it to the appropriate agency</t>
  </si>
  <si>
    <t>The IPA will verify that their contracted providers are not precluded from receiving payment for Medicare Advantage (MA) Items and services Part D Drugs furnished or prescribed to Medicare Beneficieries.</t>
  </si>
  <si>
    <t>Element D: Preclusions List - CMS</t>
  </si>
  <si>
    <t>The organization meets all 11 factors</t>
  </si>
  <si>
    <t>The organization meets 8-10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</si>
</sst>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m/d/yy;@"/>
    <numFmt numFmtId="167" formatCode="[$-409]mmmm\ d\,\ yyyy;@"/>
  </numFmts>
  <fonts count="41" x14ac:knownFonts="1">
    <font>
      <sz val="11"/>
      <color theme="1"/>
      <name val="Calibri"/>
      <family val="2"/>
      <scheme val="minor"/>
    </font>
    <font>
      <sz val="10"/>
      <color theme="1"/>
      <name val="Arial"/>
      <family val="2"/>
    </font>
    <font>
      <b/>
      <sz val="10"/>
      <color theme="1"/>
      <name val="Arial"/>
      <family val="2"/>
    </font>
    <font>
      <b/>
      <sz val="9.5"/>
      <color theme="1"/>
      <name val="Arial"/>
      <family val="2"/>
    </font>
    <font>
      <b/>
      <sz val="10"/>
      <name val="Arial"/>
      <family val="2"/>
    </font>
    <font>
      <b/>
      <sz val="10"/>
      <color theme="0"/>
      <name val="Arial"/>
      <family val="2"/>
    </font>
    <font>
      <sz val="10"/>
      <name val="Arial"/>
      <family val="2"/>
    </font>
    <font>
      <sz val="10"/>
      <color theme="1"/>
      <name val="Tahoma"/>
      <family val="2"/>
    </font>
    <font>
      <b/>
      <sz val="10"/>
      <color theme="1"/>
      <name val="Tahoma"/>
      <family val="2"/>
    </font>
    <font>
      <b/>
      <sz val="8"/>
      <color theme="1"/>
      <name val="Tahoma"/>
      <family val="2"/>
    </font>
    <font>
      <sz val="8"/>
      <color theme="1"/>
      <name val="Tahoma"/>
      <family val="2"/>
    </font>
    <font>
      <i/>
      <sz val="8"/>
      <color theme="1"/>
      <name val="Tahoma"/>
      <family val="2"/>
    </font>
    <font>
      <b/>
      <sz val="8"/>
      <name val="Tahoma"/>
      <family val="2"/>
    </font>
    <font>
      <sz val="8"/>
      <color theme="1"/>
      <name val="Arial"/>
      <family val="2"/>
    </font>
    <font>
      <sz val="25"/>
      <color theme="1"/>
      <name val="Arial"/>
      <family val="2"/>
    </font>
    <font>
      <b/>
      <sz val="7"/>
      <color theme="1"/>
      <name val="Tahoma"/>
      <family val="2"/>
    </font>
    <font>
      <b/>
      <sz val="9"/>
      <color theme="1"/>
      <name val="Arial"/>
      <family val="2"/>
    </font>
    <font>
      <b/>
      <sz val="8"/>
      <color theme="1"/>
      <name val="Arial"/>
      <family val="2"/>
    </font>
    <font>
      <b/>
      <sz val="8"/>
      <color theme="0"/>
      <name val="Arial"/>
      <family val="2"/>
    </font>
    <font>
      <i/>
      <sz val="8"/>
      <color rgb="FFC00000"/>
      <name val="Arial"/>
      <family val="2"/>
    </font>
    <font>
      <b/>
      <sz val="8"/>
      <color rgb="FFC00000"/>
      <name val="Arial"/>
      <family val="2"/>
    </font>
    <font>
      <b/>
      <i/>
      <u/>
      <sz val="8"/>
      <color rgb="FFC00000"/>
      <name val="Arial"/>
      <family val="2"/>
    </font>
    <font>
      <b/>
      <sz val="8"/>
      <name val="Arial"/>
      <family val="2"/>
    </font>
    <font>
      <sz val="8"/>
      <name val="Arial"/>
      <family val="2"/>
    </font>
    <font>
      <sz val="8"/>
      <color rgb="FFC00000"/>
      <name val="Arial"/>
      <family val="2"/>
    </font>
    <font>
      <b/>
      <sz val="10"/>
      <color rgb="FFC00000"/>
      <name val="Arial"/>
      <family val="2"/>
    </font>
    <font>
      <b/>
      <sz val="10"/>
      <color rgb="FF00B050"/>
      <name val="Arial"/>
      <family val="2"/>
    </font>
    <font>
      <b/>
      <sz val="10"/>
      <color rgb="FF7030A0"/>
      <name val="Arial"/>
      <family val="2"/>
    </font>
    <font>
      <sz val="20"/>
      <color theme="1"/>
      <name val="Arial"/>
      <family val="2"/>
    </font>
    <font>
      <b/>
      <sz val="10"/>
      <color indexed="8"/>
      <name val="Arial"/>
      <family val="2"/>
    </font>
    <font>
      <sz val="10"/>
      <color indexed="8"/>
      <name val="Arial"/>
      <family val="2"/>
    </font>
    <font>
      <b/>
      <sz val="8"/>
      <color indexed="8"/>
      <name val="Arial"/>
      <family val="2"/>
    </font>
    <font>
      <b/>
      <sz val="8"/>
      <color rgb="FF7030A0"/>
      <name val="Arial"/>
      <family val="2"/>
    </font>
    <font>
      <sz val="8"/>
      <color indexed="8"/>
      <name val="Arial"/>
      <family val="2"/>
    </font>
    <font>
      <sz val="9"/>
      <color indexed="8"/>
      <name val="Arial"/>
      <family val="2"/>
    </font>
    <font>
      <sz val="9"/>
      <color indexed="81"/>
      <name val="Tahoma"/>
      <family val="2"/>
    </font>
    <font>
      <b/>
      <sz val="9"/>
      <color indexed="81"/>
      <name val="Tahoma"/>
      <family val="2"/>
    </font>
    <font>
      <sz val="8"/>
      <color indexed="81"/>
      <name val="Tahoma"/>
      <family val="2"/>
    </font>
    <font>
      <b/>
      <sz val="9"/>
      <name val="Arial"/>
      <family val="2"/>
    </font>
    <font>
      <b/>
      <sz val="10"/>
      <color rgb="FF0000FF"/>
      <name val="Arial"/>
      <family val="2"/>
    </font>
    <font>
      <sz val="10"/>
      <color rgb="FF0000FF"/>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auto="1"/>
      </left>
      <right style="hair">
        <color auto="1"/>
      </right>
      <top/>
      <bottom style="hair">
        <color auto="1"/>
      </bottom>
      <diagonal/>
    </border>
    <border>
      <left/>
      <right style="hair">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hair">
        <color auto="1"/>
      </bottom>
      <diagonal/>
    </border>
    <border>
      <left/>
      <right style="thin">
        <color auto="1"/>
      </right>
      <top/>
      <bottom style="hair">
        <color auto="1"/>
      </bottom>
      <diagonal/>
    </border>
    <border>
      <left/>
      <right style="thin">
        <color auto="1"/>
      </right>
      <top style="hair">
        <color auto="1"/>
      </top>
      <bottom style="hair">
        <color auto="1"/>
      </bottom>
      <diagonal/>
    </border>
    <border>
      <left style="thin">
        <color indexed="64"/>
      </left>
      <right style="thin">
        <color indexed="64"/>
      </right>
      <top style="thin">
        <color indexed="64"/>
      </top>
      <bottom/>
      <diagonal/>
    </border>
    <border>
      <left/>
      <right style="hair">
        <color auto="1"/>
      </right>
      <top style="hair">
        <color auto="1"/>
      </top>
      <bottom/>
      <diagonal/>
    </border>
    <border>
      <left/>
      <right/>
      <top style="hair">
        <color auto="1"/>
      </top>
      <bottom/>
      <diagonal/>
    </border>
    <border>
      <left style="hair">
        <color auto="1"/>
      </left>
      <right style="thin">
        <color auto="1"/>
      </right>
      <top style="hair">
        <color auto="1"/>
      </top>
      <bottom/>
      <diagonal/>
    </border>
    <border>
      <left/>
      <right style="thin">
        <color auto="1"/>
      </right>
      <top style="hair">
        <color auto="1"/>
      </top>
      <bottom/>
      <diagonal/>
    </border>
    <border>
      <left/>
      <right style="hair">
        <color auto="1"/>
      </right>
      <top/>
      <bottom/>
      <diagonal/>
    </border>
    <border>
      <left style="hair">
        <color auto="1"/>
      </left>
      <right style="hair">
        <color auto="1"/>
      </right>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437">
    <xf numFmtId="0" fontId="0" fillId="0" borderId="0" xfId="0"/>
    <xf numFmtId="0" fontId="1" fillId="0" borderId="0" xfId="0" applyFont="1"/>
    <xf numFmtId="0" fontId="2" fillId="0" borderId="0" xfId="0" applyFont="1"/>
    <xf numFmtId="0" fontId="3" fillId="0" borderId="0" xfId="0" applyFont="1"/>
    <xf numFmtId="0" fontId="2" fillId="0" borderId="0" xfId="0" applyFont="1" applyAlignment="1">
      <alignment horizontal="center"/>
    </xf>
    <xf numFmtId="0" fontId="5" fillId="2" borderId="3" xfId="0" applyFont="1" applyFill="1" applyBorder="1" applyAlignment="1"/>
    <xf numFmtId="0" fontId="5" fillId="2" borderId="4" xfId="0" applyFont="1" applyFill="1" applyBorder="1" applyAlignment="1"/>
    <xf numFmtId="0" fontId="2" fillId="3" borderId="3" xfId="0" applyFont="1" applyFill="1" applyBorder="1" applyAlignment="1"/>
    <xf numFmtId="0" fontId="2" fillId="3" borderId="4" xfId="0" applyFont="1" applyFill="1" applyBorder="1" applyAlignment="1"/>
    <xf numFmtId="0" fontId="1" fillId="0" borderId="2" xfId="0" applyFont="1" applyBorder="1" applyAlignment="1">
      <alignment horizontal="right" vertical="top"/>
    </xf>
    <xf numFmtId="0" fontId="2" fillId="0" borderId="2" xfId="0" applyFont="1" applyBorder="1" applyAlignment="1">
      <alignment horizontal="center"/>
    </xf>
    <xf numFmtId="0" fontId="1" fillId="0" borderId="0" xfId="0" applyFont="1" applyBorder="1" applyAlignment="1">
      <alignment horizontal="right" vertical="top"/>
    </xf>
    <xf numFmtId="0" fontId="1" fillId="0" borderId="0" xfId="0" applyFont="1" applyBorder="1" applyAlignment="1">
      <alignment horizontal="left" vertical="top" wrapText="1"/>
    </xf>
    <xf numFmtId="0" fontId="1" fillId="0" borderId="0" xfId="0" applyFont="1" applyBorder="1"/>
    <xf numFmtId="0" fontId="5" fillId="2" borderId="2" xfId="0" applyFont="1" applyFill="1" applyBorder="1" applyAlignment="1">
      <alignment horizontal="center"/>
    </xf>
    <xf numFmtId="0" fontId="1" fillId="0" borderId="2" xfId="0" applyFont="1" applyBorder="1" applyAlignment="1">
      <alignment horizontal="center"/>
    </xf>
    <xf numFmtId="0" fontId="7" fillId="0" borderId="0" xfId="0" applyFont="1"/>
    <xf numFmtId="0" fontId="9" fillId="0" borderId="0" xfId="0" applyFont="1"/>
    <xf numFmtId="0" fontId="7" fillId="0" borderId="0" xfId="0" applyFont="1" applyAlignment="1">
      <alignment horizontal="center" wrapText="1"/>
    </xf>
    <xf numFmtId="0" fontId="1" fillId="0" borderId="4" xfId="0" applyFont="1" applyBorder="1" applyAlignment="1">
      <alignment horizontal="left" vertical="top" wrapText="1"/>
    </xf>
    <xf numFmtId="0" fontId="10" fillId="0" borderId="14" xfId="0" applyFont="1" applyBorder="1"/>
    <xf numFmtId="0" fontId="10" fillId="0" borderId="15" xfId="0" applyFont="1" applyBorder="1" applyAlignment="1">
      <alignment horizontal="center" wrapText="1"/>
    </xf>
    <xf numFmtId="0" fontId="10" fillId="0" borderId="15" xfId="0" applyFont="1" applyBorder="1"/>
    <xf numFmtId="0" fontId="10" fillId="0" borderId="16" xfId="0" applyFont="1" applyBorder="1"/>
    <xf numFmtId="0" fontId="10" fillId="0" borderId="0" xfId="0" applyFont="1"/>
    <xf numFmtId="14" fontId="10" fillId="0" borderId="0" xfId="0" applyNumberFormat="1" applyFont="1"/>
    <xf numFmtId="0" fontId="10" fillId="0" borderId="17" xfId="0" applyFont="1" applyBorder="1"/>
    <xf numFmtId="0" fontId="10" fillId="0" borderId="18" xfId="0" applyFont="1" applyBorder="1" applyAlignment="1">
      <alignment horizontal="center" wrapText="1"/>
    </xf>
    <xf numFmtId="0" fontId="10" fillId="0" borderId="18" xfId="0" applyFont="1" applyBorder="1"/>
    <xf numFmtId="0" fontId="10" fillId="0" borderId="19" xfId="0" applyFont="1" applyBorder="1"/>
    <xf numFmtId="0" fontId="11" fillId="0" borderId="15" xfId="0" applyFont="1" applyBorder="1" applyAlignment="1">
      <alignment horizontal="right"/>
    </xf>
    <xf numFmtId="0" fontId="11" fillId="0" borderId="18" xfId="0" applyFont="1" applyBorder="1" applyAlignment="1">
      <alignment horizontal="right"/>
    </xf>
    <xf numFmtId="0" fontId="9" fillId="0" borderId="0" xfId="0" applyFont="1" applyAlignment="1">
      <alignment horizontal="right"/>
    </xf>
    <xf numFmtId="0" fontId="7" fillId="0" borderId="0" xfId="0" applyFont="1" applyAlignment="1">
      <alignment horizontal="center"/>
    </xf>
    <xf numFmtId="9" fontId="7" fillId="0" borderId="0" xfId="0" applyNumberFormat="1" applyFont="1" applyAlignment="1">
      <alignment horizontal="center"/>
    </xf>
    <xf numFmtId="0" fontId="10" fillId="0" borderId="15" xfId="0" applyFont="1" applyBorder="1" applyAlignment="1">
      <alignment horizontal="center"/>
    </xf>
    <xf numFmtId="0" fontId="10" fillId="0" borderId="18" xfId="0" applyFont="1" applyBorder="1" applyAlignment="1">
      <alignment horizontal="center"/>
    </xf>
    <xf numFmtId="0" fontId="12" fillId="3" borderId="11" xfId="0" applyFont="1" applyFill="1" applyBorder="1"/>
    <xf numFmtId="0" fontId="12" fillId="3" borderId="12" xfId="0" applyFont="1" applyFill="1" applyBorder="1" applyAlignment="1">
      <alignment horizontal="center" wrapText="1"/>
    </xf>
    <xf numFmtId="0" fontId="12" fillId="3" borderId="12" xfId="0" applyFont="1" applyFill="1" applyBorder="1"/>
    <xf numFmtId="0" fontId="12" fillId="3" borderId="12" xfId="0" applyFont="1" applyFill="1" applyBorder="1" applyAlignment="1">
      <alignment horizontal="center" textRotation="90" wrapText="1"/>
    </xf>
    <xf numFmtId="0" fontId="12" fillId="3" borderId="13" xfId="0" applyFont="1" applyFill="1" applyBorder="1"/>
    <xf numFmtId="9" fontId="1" fillId="0" borderId="2" xfId="0" applyNumberFormat="1" applyFont="1" applyBorder="1" applyAlignment="1">
      <alignment horizontal="center"/>
    </xf>
    <xf numFmtId="0" fontId="13" fillId="0" borderId="2" xfId="0" applyFont="1" applyBorder="1" applyAlignment="1">
      <alignment horizontal="center" vertical="center" wrapText="1"/>
    </xf>
    <xf numFmtId="0" fontId="1" fillId="0" borderId="20" xfId="0" applyFont="1" applyBorder="1" applyAlignment="1">
      <alignment horizontal="right" vertical="top"/>
    </xf>
    <xf numFmtId="0" fontId="1" fillId="0" borderId="21" xfId="0" applyFont="1" applyBorder="1"/>
    <xf numFmtId="9" fontId="5" fillId="2" borderId="22" xfId="0" applyNumberFormat="1" applyFont="1" applyFill="1" applyBorder="1" applyAlignment="1">
      <alignment horizontal="center" vertical="top" wrapText="1"/>
    </xf>
    <xf numFmtId="0" fontId="1" fillId="0" borderId="0" xfId="0" applyFont="1" applyFill="1" applyBorder="1" applyAlignment="1">
      <alignment horizontal="right" vertical="top"/>
    </xf>
    <xf numFmtId="0" fontId="1" fillId="0" borderId="0" xfId="0" applyFont="1" applyFill="1" applyBorder="1" applyAlignment="1">
      <alignment horizontal="left" vertical="top" wrapText="1"/>
    </xf>
    <xf numFmtId="0" fontId="2" fillId="3" borderId="2" xfId="0" applyFont="1" applyFill="1" applyBorder="1" applyAlignment="1">
      <alignment horizontal="center" vertical="top" wrapText="1"/>
    </xf>
    <xf numFmtId="0" fontId="15" fillId="3" borderId="2" xfId="0" applyFont="1" applyFill="1" applyBorder="1" applyAlignment="1">
      <alignment horizontal="center" vertical="top"/>
    </xf>
    <xf numFmtId="0" fontId="15" fillId="3" borderId="2" xfId="0" applyFont="1" applyFill="1" applyBorder="1" applyAlignment="1">
      <alignment horizontal="center" vertical="top" wrapText="1"/>
    </xf>
    <xf numFmtId="0" fontId="15" fillId="3" borderId="3" xfId="0" applyFont="1" applyFill="1" applyBorder="1" applyAlignment="1">
      <alignment horizontal="center" vertical="top"/>
    </xf>
    <xf numFmtId="0" fontId="15" fillId="3" borderId="5" xfId="0" applyFont="1" applyFill="1" applyBorder="1" applyAlignment="1">
      <alignment horizontal="center" vertical="top"/>
    </xf>
    <xf numFmtId="0" fontId="15" fillId="0" borderId="0" xfId="0" applyFont="1" applyAlignment="1">
      <alignment horizontal="center" vertical="top"/>
    </xf>
    <xf numFmtId="0" fontId="1" fillId="0" borderId="6" xfId="0" applyFont="1" applyBorder="1" applyAlignment="1">
      <alignment horizontal="right" vertical="top"/>
    </xf>
    <xf numFmtId="0" fontId="1" fillId="0" borderId="1" xfId="0" applyFont="1" applyBorder="1" applyAlignment="1">
      <alignment horizontal="right" vertical="top"/>
    </xf>
    <xf numFmtId="0" fontId="1" fillId="0" borderId="1" xfId="0" applyFont="1" applyBorder="1" applyAlignment="1">
      <alignment horizontal="left" vertical="top" wrapText="1"/>
    </xf>
    <xf numFmtId="0" fontId="1" fillId="0" borderId="6" xfId="0" applyFont="1" applyFill="1" applyBorder="1" applyAlignment="1">
      <alignment horizontal="right" vertical="top"/>
    </xf>
    <xf numFmtId="0" fontId="1" fillId="0" borderId="6"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6" xfId="0" applyFont="1" applyBorder="1" applyAlignment="1">
      <alignment horizontal="left" vertical="top" wrapText="1"/>
    </xf>
    <xf numFmtId="0" fontId="2" fillId="0" borderId="0" xfId="0" applyFont="1" applyAlignment="1"/>
    <xf numFmtId="0" fontId="15" fillId="3" borderId="4" xfId="0" applyFont="1" applyFill="1" applyBorder="1" applyAlignment="1">
      <alignment horizontal="center" vertical="top"/>
    </xf>
    <xf numFmtId="0" fontId="13" fillId="0" borderId="0" xfId="0" applyFont="1"/>
    <xf numFmtId="0" fontId="13" fillId="2" borderId="0" xfId="0" applyFont="1" applyFill="1"/>
    <xf numFmtId="0" fontId="13" fillId="3" borderId="2" xfId="0" applyFont="1" applyFill="1" applyBorder="1" applyAlignment="1">
      <alignment horizontal="center"/>
    </xf>
    <xf numFmtId="0" fontId="17" fillId="0" borderId="0" xfId="0" applyFont="1" applyAlignment="1">
      <alignment horizontal="center"/>
    </xf>
    <xf numFmtId="0" fontId="13" fillId="0" borderId="0" xfId="0" applyFont="1" applyBorder="1"/>
    <xf numFmtId="0" fontId="13" fillId="0" borderId="2" xfId="0" applyFont="1" applyBorder="1"/>
    <xf numFmtId="0" fontId="17" fillId="3" borderId="3" xfId="0" applyFont="1" applyFill="1" applyBorder="1" applyAlignment="1"/>
    <xf numFmtId="0" fontId="17" fillId="3" borderId="4" xfId="0" applyFont="1" applyFill="1" applyBorder="1" applyAlignment="1"/>
    <xf numFmtId="0" fontId="17" fillId="3" borderId="5" xfId="0" applyFont="1" applyFill="1" applyBorder="1" applyAlignment="1"/>
    <xf numFmtId="0" fontId="17" fillId="0" borderId="2" xfId="0" applyFont="1" applyBorder="1" applyAlignment="1">
      <alignment horizontal="center"/>
    </xf>
    <xf numFmtId="0" fontId="13" fillId="0" borderId="2" xfId="0" applyFont="1" applyBorder="1" applyAlignment="1">
      <alignment horizontal="right" vertical="top"/>
    </xf>
    <xf numFmtId="0" fontId="13" fillId="0" borderId="2" xfId="0" applyFont="1" applyBorder="1" applyAlignment="1">
      <alignment horizontal="center"/>
    </xf>
    <xf numFmtId="0" fontId="17" fillId="0" borderId="0" xfId="0" applyFont="1"/>
    <xf numFmtId="0" fontId="13" fillId="0" borderId="0" xfId="0" applyFont="1" applyFill="1" applyBorder="1" applyAlignment="1">
      <alignment horizontal="right" vertical="top"/>
    </xf>
    <xf numFmtId="0" fontId="13" fillId="0" borderId="0" xfId="0" applyFont="1" applyFill="1" applyBorder="1" applyAlignment="1">
      <alignment horizontal="left" vertical="top" wrapText="1"/>
    </xf>
    <xf numFmtId="0" fontId="17" fillId="3" borderId="2" xfId="0" applyFont="1" applyFill="1" applyBorder="1" applyAlignment="1">
      <alignment horizontal="center" vertical="top" wrapText="1"/>
    </xf>
    <xf numFmtId="0" fontId="13" fillId="0" borderId="20" xfId="0" applyFont="1" applyBorder="1" applyAlignment="1">
      <alignment horizontal="right" vertical="top"/>
    </xf>
    <xf numFmtId="9" fontId="18" fillId="2" borderId="22" xfId="0" applyNumberFormat="1" applyFont="1" applyFill="1" applyBorder="1" applyAlignment="1">
      <alignment horizontal="center" vertical="top" wrapText="1"/>
    </xf>
    <xf numFmtId="0" fontId="13" fillId="0" borderId="21" xfId="0" applyFont="1" applyBorder="1"/>
    <xf numFmtId="0" fontId="13" fillId="0" borderId="0" xfId="0" applyFont="1" applyBorder="1" applyAlignment="1">
      <alignment horizontal="right" vertical="top"/>
    </xf>
    <xf numFmtId="0" fontId="13" fillId="0" borderId="0" xfId="0" applyFont="1" applyBorder="1" applyAlignment="1">
      <alignment horizontal="left" vertical="top" wrapText="1"/>
    </xf>
    <xf numFmtId="0" fontId="18" fillId="2" borderId="2" xfId="0" applyFont="1" applyFill="1" applyBorder="1" applyAlignment="1">
      <alignment horizontal="center"/>
    </xf>
    <xf numFmtId="9" fontId="13" fillId="0" borderId="2" xfId="0" applyNumberFormat="1" applyFont="1" applyBorder="1" applyAlignment="1">
      <alignment horizontal="center"/>
    </xf>
    <xf numFmtId="0" fontId="13" fillId="0" borderId="6" xfId="0" applyFont="1" applyBorder="1" applyAlignment="1">
      <alignment horizontal="right" vertical="top"/>
    </xf>
    <xf numFmtId="0" fontId="13" fillId="0" borderId="4" xfId="0" applyFont="1" applyBorder="1" applyAlignment="1">
      <alignment horizontal="left" vertical="top" wrapText="1"/>
    </xf>
    <xf numFmtId="0" fontId="13" fillId="0" borderId="6" xfId="0" applyFont="1" applyBorder="1"/>
    <xf numFmtId="0" fontId="13" fillId="0" borderId="6" xfId="0" applyFont="1" applyBorder="1" applyAlignment="1">
      <alignment horizontal="left" vertical="top" wrapText="1"/>
    </xf>
    <xf numFmtId="0" fontId="13" fillId="0" borderId="1" xfId="0" applyFont="1" applyBorder="1" applyAlignment="1">
      <alignment horizontal="right" vertical="top"/>
    </xf>
    <xf numFmtId="0" fontId="13" fillId="0" borderId="1" xfId="0" applyFont="1" applyBorder="1"/>
    <xf numFmtId="0" fontId="13" fillId="0" borderId="6" xfId="0" applyFont="1" applyFill="1" applyBorder="1" applyAlignment="1">
      <alignment horizontal="right" vertical="top"/>
    </xf>
    <xf numFmtId="0" fontId="13" fillId="0" borderId="6" xfId="0"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1" xfId="0" applyFont="1" applyBorder="1" applyAlignment="1">
      <alignment horizontal="left" vertical="top"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4" fillId="0" borderId="5" xfId="0" applyFont="1" applyBorder="1" applyAlignment="1">
      <alignment horizontal="right" vertical="top" wrapText="1"/>
    </xf>
    <xf numFmtId="9" fontId="13" fillId="0" borderId="2" xfId="0" applyNumberFormat="1" applyFont="1" applyBorder="1"/>
    <xf numFmtId="0" fontId="5" fillId="2" borderId="2" xfId="0" applyFont="1" applyFill="1" applyBorder="1" applyAlignment="1">
      <alignment horizontal="center"/>
    </xf>
    <xf numFmtId="0" fontId="15" fillId="3" borderId="4" xfId="0" applyFont="1" applyFill="1" applyBorder="1" applyAlignment="1">
      <alignment horizontal="center" vertical="top"/>
    </xf>
    <xf numFmtId="0" fontId="18" fillId="2" borderId="9" xfId="0" applyFont="1" applyFill="1" applyBorder="1" applyAlignment="1"/>
    <xf numFmtId="0" fontId="18" fillId="2" borderId="1" xfId="0" applyFont="1" applyFill="1" applyBorder="1" applyAlignment="1"/>
    <xf numFmtId="0" fontId="18" fillId="2" borderId="10" xfId="0" applyFont="1" applyFill="1" applyBorder="1" applyAlignment="1"/>
    <xf numFmtId="0" fontId="13" fillId="0" borderId="2" xfId="0" applyFont="1" applyBorder="1" applyAlignment="1">
      <alignment wrapText="1"/>
    </xf>
    <xf numFmtId="0" fontId="13" fillId="2" borderId="2" xfId="0" applyFont="1" applyFill="1" applyBorder="1" applyAlignment="1">
      <alignment wrapText="1"/>
    </xf>
    <xf numFmtId="0" fontId="13" fillId="3" borderId="2" xfId="0" applyFont="1" applyFill="1" applyBorder="1" applyAlignment="1">
      <alignment wrapText="1"/>
    </xf>
    <xf numFmtId="0" fontId="24" fillId="0" borderId="3" xfId="0" applyFont="1" applyBorder="1" applyAlignment="1">
      <alignment horizontal="left" wrapText="1"/>
    </xf>
    <xf numFmtId="0" fontId="24" fillId="0" borderId="4" xfId="0" applyFont="1" applyBorder="1" applyAlignment="1">
      <alignment horizontal="left" wrapText="1"/>
    </xf>
    <xf numFmtId="0" fontId="24" fillId="0" borderId="5" xfId="0" applyFont="1" applyBorder="1" applyAlignment="1">
      <alignment horizontal="left" wrapText="1"/>
    </xf>
    <xf numFmtId="0" fontId="24" fillId="0" borderId="2" xfId="0" applyFont="1" applyBorder="1" applyAlignment="1">
      <alignment horizontal="left"/>
    </xf>
    <xf numFmtId="0" fontId="2" fillId="0" borderId="0" xfId="0" applyFont="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7" fillId="0" borderId="0" xfId="0" applyFont="1" applyFill="1" applyBorder="1" applyAlignment="1">
      <alignment horizontal="left"/>
    </xf>
    <xf numFmtId="0" fontId="26" fillId="0" borderId="0" xfId="0" applyFont="1" applyFill="1" applyBorder="1" applyAlignment="1">
      <alignment horizontal="left"/>
    </xf>
    <xf numFmtId="0" fontId="25" fillId="0" borderId="0" xfId="0" applyFont="1" applyFill="1" applyBorder="1" applyAlignment="1">
      <alignment horizontal="left" vertical="center"/>
    </xf>
    <xf numFmtId="0" fontId="2" fillId="0" borderId="0" xfId="0" applyFont="1" applyFill="1" applyBorder="1" applyAlignment="1"/>
    <xf numFmtId="0" fontId="1" fillId="0" borderId="2" xfId="0" applyFont="1" applyBorder="1" applyAlignment="1">
      <alignment vertical="top"/>
    </xf>
    <xf numFmtId="0" fontId="7" fillId="0" borderId="0" xfId="0" applyFont="1" applyBorder="1" applyAlignment="1">
      <alignment horizontal="center"/>
    </xf>
    <xf numFmtId="1" fontId="2" fillId="5" borderId="15" xfId="0" applyNumberFormat="1" applyFont="1" applyFill="1" applyBorder="1" applyAlignment="1">
      <alignment horizontal="center" vertical="center"/>
    </xf>
    <xf numFmtId="0" fontId="22" fillId="4" borderId="22" xfId="0" applyFont="1" applyFill="1" applyBorder="1" applyAlignment="1">
      <alignment horizontal="center"/>
    </xf>
    <xf numFmtId="0" fontId="1" fillId="0" borderId="4" xfId="0" applyFont="1" applyBorder="1" applyAlignment="1">
      <alignment horizontal="left" vertical="top" wrapText="1"/>
    </xf>
    <xf numFmtId="0" fontId="2" fillId="3" borderId="2" xfId="0" applyFont="1" applyFill="1" applyBorder="1" applyAlignment="1">
      <alignment horizontal="center"/>
    </xf>
    <xf numFmtId="0" fontId="13" fillId="0" borderId="4" xfId="0" applyFont="1" applyBorder="1" applyAlignment="1">
      <alignment horizontal="left" vertical="top" wrapText="1"/>
    </xf>
    <xf numFmtId="1" fontId="2" fillId="5" borderId="16" xfId="0" applyNumberFormat="1" applyFont="1" applyFill="1" applyBorder="1" applyAlignment="1">
      <alignment horizontal="center" vertical="center"/>
    </xf>
    <xf numFmtId="0" fontId="16" fillId="3" borderId="2" xfId="0" applyFont="1" applyFill="1" applyBorder="1" applyAlignment="1">
      <alignment horizontal="right"/>
    </xf>
    <xf numFmtId="0" fontId="2" fillId="3" borderId="2" xfId="0" applyFont="1" applyFill="1" applyBorder="1" applyAlignment="1">
      <alignment horizontal="right"/>
    </xf>
    <xf numFmtId="0" fontId="2" fillId="3" borderId="2" xfId="0" applyFont="1" applyFill="1" applyBorder="1" applyAlignment="1">
      <alignment horizontal="right" vertical="top" wrapText="1"/>
    </xf>
    <xf numFmtId="0" fontId="2" fillId="3" borderId="3" xfId="0" applyFont="1" applyFill="1" applyBorder="1" applyAlignment="1">
      <alignment horizontal="right"/>
    </xf>
    <xf numFmtId="0" fontId="2" fillId="3" borderId="3" xfId="0" applyFont="1" applyFill="1" applyBorder="1"/>
    <xf numFmtId="1" fontId="2" fillId="5" borderId="29" xfId="0" applyNumberFormat="1" applyFont="1" applyFill="1" applyBorder="1" applyAlignment="1">
      <alignment horizontal="center" vertical="center"/>
    </xf>
    <xf numFmtId="1" fontId="2" fillId="5" borderId="30" xfId="0" applyNumberFormat="1" applyFont="1" applyFill="1" applyBorder="1" applyAlignment="1">
      <alignment horizontal="center" vertical="center"/>
    </xf>
    <xf numFmtId="0" fontId="2" fillId="3" borderId="31" xfId="0" applyFont="1" applyFill="1" applyBorder="1" applyAlignment="1">
      <alignment horizontal="center"/>
    </xf>
    <xf numFmtId="1" fontId="2" fillId="5" borderId="32" xfId="0" applyNumberFormat="1" applyFont="1" applyFill="1" applyBorder="1" applyAlignment="1">
      <alignment horizontal="center" vertical="center"/>
    </xf>
    <xf numFmtId="1" fontId="2" fillId="5" borderId="33" xfId="0" applyNumberFormat="1" applyFont="1" applyFill="1" applyBorder="1" applyAlignment="1">
      <alignment horizontal="center" vertical="center"/>
    </xf>
    <xf numFmtId="1" fontId="2" fillId="5" borderId="34" xfId="0" applyNumberFormat="1" applyFont="1" applyFill="1" applyBorder="1" applyAlignment="1">
      <alignment horizontal="center" vertical="center"/>
    </xf>
    <xf numFmtId="1" fontId="2" fillId="5" borderId="35" xfId="0" applyNumberFormat="1" applyFont="1" applyFill="1" applyBorder="1" applyAlignment="1">
      <alignment horizontal="center" vertical="center"/>
    </xf>
    <xf numFmtId="1" fontId="2" fillId="5" borderId="36" xfId="0" applyNumberFormat="1" applyFont="1" applyFill="1" applyBorder="1" applyAlignment="1">
      <alignment horizontal="center" vertical="center"/>
    </xf>
    <xf numFmtId="1" fontId="2" fillId="5" borderId="37" xfId="0" applyNumberFormat="1" applyFont="1" applyFill="1" applyBorder="1" applyAlignment="1">
      <alignment horizontal="center" vertical="center"/>
    </xf>
    <xf numFmtId="1" fontId="2" fillId="5" borderId="23" xfId="0" applyNumberFormat="1" applyFont="1" applyFill="1" applyBorder="1" applyAlignment="1">
      <alignment horizontal="center" vertical="center"/>
    </xf>
    <xf numFmtId="1" fontId="2" fillId="5" borderId="0" xfId="0" applyNumberFormat="1" applyFont="1" applyFill="1" applyBorder="1" applyAlignment="1">
      <alignment horizontal="center" vertical="center"/>
    </xf>
    <xf numFmtId="1" fontId="25" fillId="5" borderId="0" xfId="0" applyNumberFormat="1" applyFont="1" applyFill="1" applyBorder="1" applyAlignment="1">
      <alignment horizontal="center" vertical="center"/>
    </xf>
    <xf numFmtId="1" fontId="2" fillId="5" borderId="24" xfId="0" applyNumberFormat="1" applyFont="1" applyFill="1" applyBorder="1" applyAlignment="1">
      <alignment horizontal="center" vertical="center"/>
    </xf>
    <xf numFmtId="1" fontId="25" fillId="5" borderId="28" xfId="0" applyNumberFormat="1" applyFont="1" applyFill="1" applyBorder="1" applyAlignment="1">
      <alignment horizontal="center" vertical="center"/>
    </xf>
    <xf numFmtId="1" fontId="25" fillId="5" borderId="38" xfId="0" applyNumberFormat="1" applyFont="1" applyFill="1" applyBorder="1" applyAlignment="1">
      <alignment horizontal="center" vertical="center"/>
    </xf>
    <xf numFmtId="1" fontId="25" fillId="5" borderId="39" xfId="0" applyNumberFormat="1" applyFont="1" applyFill="1" applyBorder="1" applyAlignment="1">
      <alignment horizontal="center" vertical="center"/>
    </xf>
    <xf numFmtId="0" fontId="2" fillId="5" borderId="40" xfId="0" applyFont="1" applyFill="1" applyBorder="1"/>
    <xf numFmtId="1" fontId="2" fillId="0" borderId="2" xfId="0" applyNumberFormat="1" applyFont="1" applyBorder="1" applyAlignment="1">
      <alignment horizontal="center" vertical="center"/>
    </xf>
    <xf numFmtId="1" fontId="4" fillId="0" borderId="2" xfId="0" applyNumberFormat="1" applyFont="1" applyBorder="1" applyAlignment="1">
      <alignment horizontal="center" vertical="center"/>
    </xf>
    <xf numFmtId="1" fontId="25" fillId="0" borderId="2" xfId="0" applyNumberFormat="1" applyFont="1" applyBorder="1" applyAlignment="1">
      <alignment horizontal="center" vertical="center"/>
    </xf>
    <xf numFmtId="1" fontId="27" fillId="0" borderId="2" xfId="0" applyNumberFormat="1" applyFont="1" applyBorder="1" applyAlignment="1">
      <alignment horizontal="center" vertical="center"/>
    </xf>
    <xf numFmtId="1" fontId="26" fillId="0" borderId="2" xfId="0" applyNumberFormat="1" applyFont="1" applyBorder="1" applyAlignment="1">
      <alignment horizontal="center" vertical="center"/>
    </xf>
    <xf numFmtId="1" fontId="27" fillId="0" borderId="2" xfId="0" applyNumberFormat="1" applyFont="1" applyBorder="1" applyAlignment="1">
      <alignment horizontal="center"/>
    </xf>
    <xf numFmtId="0" fontId="13" fillId="0" borderId="2" xfId="0" applyFont="1" applyBorder="1" applyAlignment="1" applyProtection="1">
      <alignment wrapText="1"/>
      <protection locked="0"/>
    </xf>
    <xf numFmtId="0" fontId="13" fillId="0" borderId="0" xfId="0" applyFont="1" applyAlignment="1">
      <alignment wrapText="1"/>
    </xf>
    <xf numFmtId="0" fontId="23" fillId="2" borderId="2" xfId="0" applyFont="1" applyFill="1" applyBorder="1" applyAlignment="1">
      <alignment wrapText="1"/>
    </xf>
    <xf numFmtId="0" fontId="17" fillId="0" borderId="0" xfId="0" applyFont="1" applyAlignment="1">
      <alignment horizontal="center" wrapText="1"/>
    </xf>
    <xf numFmtId="0" fontId="13" fillId="0" borderId="0" xfId="0" applyFont="1" applyBorder="1" applyAlignment="1">
      <alignment wrapText="1"/>
    </xf>
    <xf numFmtId="0" fontId="13" fillId="2" borderId="0" xfId="0" applyFont="1" applyFill="1" applyAlignment="1">
      <alignment wrapText="1"/>
    </xf>
    <xf numFmtId="0" fontId="13" fillId="3" borderId="0" xfId="0" applyFont="1" applyFill="1" applyAlignment="1">
      <alignment wrapText="1"/>
    </xf>
    <xf numFmtId="0" fontId="29" fillId="0" borderId="0" xfId="0" applyFont="1" applyFill="1" applyBorder="1"/>
    <xf numFmtId="0" fontId="29" fillId="0" borderId="0" xfId="0" applyFont="1" applyFill="1" applyBorder="1" applyAlignment="1">
      <alignment horizontal="center" vertical="center"/>
    </xf>
    <xf numFmtId="0" fontId="30" fillId="0" borderId="0" xfId="0" applyFont="1"/>
    <xf numFmtId="0" fontId="31" fillId="0" borderId="0" xfId="0" applyFont="1" applyFill="1" applyBorder="1" applyAlignment="1">
      <alignment wrapText="1"/>
    </xf>
    <xf numFmtId="0" fontId="31" fillId="0" borderId="12" xfId="0" applyFont="1" applyFill="1" applyBorder="1" applyAlignment="1">
      <alignment horizontal="center" wrapText="1"/>
    </xf>
    <xf numFmtId="0" fontId="32" fillId="0" borderId="13" xfId="0" applyFont="1" applyFill="1" applyBorder="1" applyAlignment="1">
      <alignment horizontal="center" wrapText="1"/>
    </xf>
    <xf numFmtId="0" fontId="18" fillId="0" borderId="0" xfId="0" applyFont="1" applyFill="1" applyBorder="1" applyAlignment="1">
      <alignment horizontal="center" wrapText="1"/>
    </xf>
    <xf numFmtId="0" fontId="33" fillId="0" borderId="0" xfId="0" applyFont="1" applyBorder="1" applyAlignment="1">
      <alignment wrapText="1"/>
    </xf>
    <xf numFmtId="164" fontId="29" fillId="0" borderId="15" xfId="0" applyNumberFormat="1" applyFont="1" applyFill="1" applyBorder="1" applyAlignment="1">
      <alignment horizontal="center" vertical="center"/>
    </xf>
    <xf numFmtId="165" fontId="27" fillId="0" borderId="16" xfId="0" applyNumberFormat="1" applyFont="1" applyFill="1" applyBorder="1" applyAlignment="1">
      <alignment horizontal="center"/>
    </xf>
    <xf numFmtId="164" fontId="5" fillId="0" borderId="0" xfId="0" applyNumberFormat="1" applyFont="1" applyFill="1" applyBorder="1" applyAlignment="1">
      <alignment horizontal="center"/>
    </xf>
    <xf numFmtId="164" fontId="5" fillId="0" borderId="0" xfId="0" applyNumberFormat="1" applyFont="1" applyFill="1" applyBorder="1" applyAlignment="1">
      <alignment horizontal="center" vertical="center"/>
    </xf>
    <xf numFmtId="165" fontId="5" fillId="0" borderId="0" xfId="0" applyNumberFormat="1" applyFont="1" applyFill="1" applyBorder="1" applyAlignment="1">
      <alignment horizontal="center"/>
    </xf>
    <xf numFmtId="0" fontId="30" fillId="0" borderId="0" xfId="0" applyFont="1" applyBorder="1"/>
    <xf numFmtId="165" fontId="27" fillId="0" borderId="16" xfId="0" applyNumberFormat="1" applyFont="1" applyFill="1" applyBorder="1" applyAlignment="1">
      <alignment horizontal="center" vertical="top" wrapText="1"/>
    </xf>
    <xf numFmtId="164" fontId="5" fillId="0" borderId="0" xfId="0" applyNumberFormat="1" applyFont="1" applyFill="1" applyBorder="1" applyAlignment="1">
      <alignment horizontal="center" vertical="top" wrapText="1"/>
    </xf>
    <xf numFmtId="0" fontId="29" fillId="0" borderId="18" xfId="0" applyNumberFormat="1" applyFont="1" applyFill="1" applyBorder="1" applyAlignment="1">
      <alignment horizontal="center" vertical="center"/>
    </xf>
    <xf numFmtId="164" fontId="29" fillId="0" borderId="18" xfId="0" applyNumberFormat="1" applyFont="1" applyFill="1" applyBorder="1" applyAlignment="1">
      <alignment horizontal="center" vertical="center"/>
    </xf>
    <xf numFmtId="165" fontId="27" fillId="0" borderId="19" xfId="0" applyNumberFormat="1" applyFont="1" applyFill="1" applyBorder="1" applyAlignment="1">
      <alignment horizontal="center" vertical="top" wrapText="1"/>
    </xf>
    <xf numFmtId="9" fontId="29" fillId="0" borderId="0" xfId="0" applyNumberFormat="1" applyFont="1" applyFill="1" applyBorder="1" applyAlignment="1">
      <alignment horizontal="center" vertical="center"/>
    </xf>
    <xf numFmtId="0" fontId="5" fillId="2" borderId="2" xfId="0" applyFont="1" applyFill="1" applyBorder="1" applyAlignment="1">
      <alignment horizontal="center"/>
    </xf>
    <xf numFmtId="0" fontId="2" fillId="3" borderId="5" xfId="0" applyFont="1" applyFill="1" applyBorder="1" applyAlignment="1">
      <alignment horizontal="center"/>
    </xf>
    <xf numFmtId="0" fontId="2" fillId="0" borderId="0" xfId="0" applyFont="1" applyAlignment="1">
      <alignment horizontal="center"/>
    </xf>
    <xf numFmtId="1" fontId="2" fillId="0" borderId="2" xfId="0" applyNumberFormat="1" applyFont="1" applyBorder="1" applyAlignment="1">
      <alignment horizontal="center" vertical="center"/>
    </xf>
    <xf numFmtId="1" fontId="1" fillId="0" borderId="6" xfId="0" applyNumberFormat="1" applyFont="1" applyBorder="1" applyAlignment="1">
      <alignment horizontal="left" vertical="top" wrapText="1"/>
    </xf>
    <xf numFmtId="0" fontId="13" fillId="0" borderId="2" xfId="0" applyFont="1" applyBorder="1" applyAlignment="1">
      <alignment horizontal="right" wrapText="1"/>
    </xf>
    <xf numFmtId="0" fontId="1" fillId="0" borderId="2" xfId="0" applyFont="1" applyBorder="1" applyAlignment="1">
      <alignment horizontal="right" wrapText="1"/>
    </xf>
    <xf numFmtId="1" fontId="10" fillId="0" borderId="15" xfId="0" applyNumberFormat="1" applyFont="1" applyBorder="1" applyAlignment="1">
      <alignment horizontal="center"/>
    </xf>
    <xf numFmtId="166" fontId="10" fillId="0" borderId="15" xfId="0" applyNumberFormat="1" applyFont="1" applyBorder="1"/>
    <xf numFmtId="166" fontId="10" fillId="0" borderId="15" xfId="0" applyNumberFormat="1" applyFont="1" applyBorder="1" applyAlignment="1">
      <alignment horizontal="center"/>
    </xf>
    <xf numFmtId="166" fontId="10" fillId="3" borderId="15" xfId="0" applyNumberFormat="1" applyFont="1" applyFill="1" applyBorder="1" applyAlignment="1">
      <alignment horizontal="center"/>
    </xf>
    <xf numFmtId="0" fontId="29" fillId="0" borderId="0" xfId="0" applyFont="1" applyFill="1" applyBorder="1" applyAlignment="1">
      <alignment horizontal="center"/>
    </xf>
    <xf numFmtId="0" fontId="5" fillId="2" borderId="5" xfId="0" applyFont="1" applyFill="1" applyBorder="1" applyAlignment="1">
      <alignment horizontal="center"/>
    </xf>
    <xf numFmtId="0" fontId="1" fillId="0" borderId="21" xfId="0" applyFont="1" applyBorder="1" applyAlignment="1">
      <alignment horizontal="center"/>
    </xf>
    <xf numFmtId="0" fontId="1" fillId="0" borderId="0"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center"/>
    </xf>
    <xf numFmtId="0" fontId="1" fillId="0" borderId="2" xfId="0" applyFont="1" applyBorder="1" applyAlignment="1">
      <alignment horizontal="center" wrapText="1"/>
    </xf>
    <xf numFmtId="0" fontId="1" fillId="0" borderId="0" xfId="0" applyFont="1" applyAlignment="1">
      <alignment horizontal="center"/>
    </xf>
    <xf numFmtId="49" fontId="13" fillId="0" borderId="0" xfId="0" applyNumberFormat="1" applyFont="1" applyAlignment="1">
      <alignment horizontal="center"/>
    </xf>
    <xf numFmtId="49" fontId="22" fillId="4" borderId="22" xfId="0" applyNumberFormat="1" applyFont="1" applyFill="1" applyBorder="1" applyAlignment="1">
      <alignment horizontal="center"/>
    </xf>
    <xf numFmtId="49" fontId="13" fillId="2" borderId="0" xfId="0" applyNumberFormat="1" applyFont="1" applyFill="1" applyAlignment="1">
      <alignment horizontal="center"/>
    </xf>
    <xf numFmtId="49" fontId="13" fillId="3" borderId="2" xfId="0" applyNumberFormat="1" applyFont="1" applyFill="1" applyBorder="1" applyAlignment="1">
      <alignment horizontal="center"/>
    </xf>
    <xf numFmtId="49" fontId="13" fillId="0" borderId="2" xfId="0" applyNumberFormat="1" applyFont="1" applyBorder="1" applyAlignment="1">
      <alignment horizontal="center"/>
    </xf>
    <xf numFmtId="166" fontId="15" fillId="3" borderId="2" xfId="0" applyNumberFormat="1" applyFont="1" applyFill="1" applyBorder="1" applyAlignment="1">
      <alignment horizontal="center" vertical="top"/>
    </xf>
    <xf numFmtId="166" fontId="12" fillId="3" borderId="12" xfId="0" applyNumberFormat="1" applyFont="1" applyFill="1" applyBorder="1" applyAlignment="1">
      <alignment horizontal="center" textRotation="90" wrapText="1"/>
    </xf>
    <xf numFmtId="166" fontId="9" fillId="0" borderId="0" xfId="0" applyNumberFormat="1" applyFont="1" applyAlignment="1">
      <alignment horizontal="right"/>
    </xf>
    <xf numFmtId="166" fontId="7" fillId="0" borderId="0" xfId="0" applyNumberFormat="1" applyFont="1"/>
    <xf numFmtId="166" fontId="10" fillId="0" borderId="18" xfId="0" applyNumberFormat="1" applyFont="1" applyBorder="1"/>
    <xf numFmtId="0" fontId="7" fillId="0" borderId="0" xfId="0" applyFont="1" applyAlignment="1">
      <alignment wrapText="1"/>
    </xf>
    <xf numFmtId="0" fontId="12" fillId="3" borderId="13" xfId="0" applyFont="1" applyFill="1" applyBorder="1" applyAlignment="1">
      <alignment wrapText="1"/>
    </xf>
    <xf numFmtId="0" fontId="10" fillId="0" borderId="16" xfId="0" applyFont="1" applyBorder="1" applyAlignment="1">
      <alignment wrapText="1"/>
    </xf>
    <xf numFmtId="0" fontId="10" fillId="0" borderId="19" xfId="0" applyFont="1" applyBorder="1" applyAlignment="1">
      <alignment wrapText="1"/>
    </xf>
    <xf numFmtId="9" fontId="7" fillId="0" borderId="0" xfId="0" applyNumberFormat="1" applyFont="1" applyAlignment="1">
      <alignment horizontal="center" wrapText="1"/>
    </xf>
    <xf numFmtId="0" fontId="0" fillId="0" borderId="0" xfId="0"/>
    <xf numFmtId="0" fontId="1" fillId="0" borderId="0" xfId="0" applyFont="1"/>
    <xf numFmtId="0" fontId="13" fillId="0" borderId="2" xfId="0" applyFont="1" applyBorder="1" applyAlignment="1">
      <alignment wrapText="1"/>
    </xf>
    <xf numFmtId="0" fontId="13" fillId="2" borderId="2" xfId="0" applyFont="1" applyFill="1" applyBorder="1" applyAlignment="1">
      <alignment wrapText="1"/>
    </xf>
    <xf numFmtId="0" fontId="13" fillId="3" borderId="2" xfId="0" applyFont="1" applyFill="1" applyBorder="1" applyAlignment="1">
      <alignment wrapText="1"/>
    </xf>
    <xf numFmtId="0" fontId="13" fillId="0" borderId="2" xfId="0" applyFont="1" applyBorder="1" applyAlignment="1" applyProtection="1">
      <alignment wrapText="1"/>
      <protection locked="0"/>
    </xf>
    <xf numFmtId="0" fontId="13" fillId="0" borderId="0" xfId="0" applyFont="1" applyAlignment="1">
      <alignment wrapText="1"/>
    </xf>
    <xf numFmtId="0" fontId="23" fillId="2" borderId="2" xfId="0" applyFont="1" applyFill="1" applyBorder="1" applyAlignment="1">
      <alignment wrapText="1"/>
    </xf>
    <xf numFmtId="0" fontId="17" fillId="0" borderId="0" xfId="0" applyFont="1" applyAlignment="1">
      <alignment horizontal="center" wrapText="1"/>
    </xf>
    <xf numFmtId="0" fontId="13" fillId="0" borderId="0" xfId="0" applyFont="1" applyBorder="1" applyAlignment="1">
      <alignment wrapText="1"/>
    </xf>
    <xf numFmtId="0" fontId="13" fillId="2" borderId="0" xfId="0" applyFont="1" applyFill="1" applyAlignment="1">
      <alignment wrapText="1"/>
    </xf>
    <xf numFmtId="0" fontId="13" fillId="3" borderId="0" xfId="0" applyFont="1" applyFill="1" applyAlignment="1">
      <alignment wrapText="1"/>
    </xf>
    <xf numFmtId="0" fontId="1" fillId="0" borderId="0" xfId="0" applyFont="1" applyAlignment="1">
      <alignment horizontal="center"/>
    </xf>
    <xf numFmtId="0" fontId="13" fillId="0" borderId="2" xfId="0" applyFont="1" applyBorder="1" applyProtection="1">
      <protection locked="0"/>
    </xf>
    <xf numFmtId="0" fontId="13" fillId="0" borderId="2" xfId="0" applyFont="1" applyBorder="1" applyAlignment="1" applyProtection="1">
      <alignment horizontal="center"/>
      <protection locked="0"/>
    </xf>
    <xf numFmtId="0" fontId="13" fillId="0" borderId="2" xfId="0" applyFont="1" applyBorder="1" applyAlignment="1" applyProtection="1">
      <alignment horizontal="center" wrapText="1"/>
      <protection locked="0"/>
    </xf>
    <xf numFmtId="0" fontId="13" fillId="0" borderId="2" xfId="0" quotePrefix="1" applyFont="1" applyBorder="1" applyAlignment="1" applyProtection="1">
      <alignment horizontal="center"/>
      <protection locked="0"/>
    </xf>
    <xf numFmtId="0" fontId="13" fillId="0" borderId="2" xfId="0" applyFont="1" applyBorder="1" applyAlignment="1">
      <alignment horizontal="center" wrapText="1"/>
    </xf>
    <xf numFmtId="0" fontId="13" fillId="0" borderId="0" xfId="0" applyFont="1" applyAlignment="1">
      <alignment horizontal="center" wrapText="1"/>
    </xf>
    <xf numFmtId="0" fontId="23" fillId="2" borderId="2" xfId="0" applyFont="1" applyFill="1" applyBorder="1" applyAlignment="1">
      <alignment horizontal="center" wrapText="1"/>
    </xf>
    <xf numFmtId="0" fontId="13" fillId="3" borderId="2" xfId="0" applyFont="1" applyFill="1" applyBorder="1" applyAlignment="1">
      <alignment horizontal="center" wrapText="1"/>
    </xf>
    <xf numFmtId="0" fontId="13" fillId="2" borderId="2" xfId="0" applyFont="1" applyFill="1" applyBorder="1" applyAlignment="1">
      <alignment horizontal="center" wrapText="1"/>
    </xf>
    <xf numFmtId="0" fontId="13" fillId="0" borderId="0" xfId="0" applyFont="1" applyBorder="1" applyAlignment="1">
      <alignment horizontal="center" wrapText="1"/>
    </xf>
    <xf numFmtId="0" fontId="13" fillId="2" borderId="0" xfId="0" applyFont="1" applyFill="1" applyAlignment="1">
      <alignment horizontal="center" wrapText="1"/>
    </xf>
    <xf numFmtId="0" fontId="13" fillId="3" borderId="0" xfId="0" applyFont="1" applyFill="1" applyAlignment="1">
      <alignment horizontal="center" wrapText="1"/>
    </xf>
    <xf numFmtId="16" fontId="13" fillId="0" borderId="2" xfId="0" applyNumberFormat="1" applyFont="1" applyBorder="1" applyAlignment="1" applyProtection="1">
      <alignment horizontal="center" wrapText="1"/>
      <protection locked="0"/>
    </xf>
    <xf numFmtId="0" fontId="1" fillId="0" borderId="4" xfId="0" applyFont="1" applyBorder="1" applyAlignment="1">
      <alignment horizontal="left" vertical="top" wrapText="1"/>
    </xf>
    <xf numFmtId="0" fontId="13" fillId="0" borderId="4" xfId="0" applyFont="1" applyBorder="1" applyAlignment="1">
      <alignment horizontal="left" vertical="top" wrapText="1"/>
    </xf>
    <xf numFmtId="0" fontId="4" fillId="0" borderId="0" xfId="0" applyFont="1" applyFill="1" applyBorder="1"/>
    <xf numFmtId="0" fontId="6" fillId="0" borderId="0" xfId="0" applyFont="1"/>
    <xf numFmtId="0" fontId="38" fillId="0" borderId="0" xfId="0" applyFont="1" applyFill="1" applyBorder="1" applyAlignment="1">
      <alignment horizontal="right"/>
    </xf>
    <xf numFmtId="0" fontId="4" fillId="0" borderId="0" xfId="0" applyFont="1" applyFill="1" applyBorder="1" applyAlignment="1">
      <alignment horizontal="right"/>
    </xf>
    <xf numFmtId="0" fontId="4" fillId="6" borderId="0" xfId="0" applyFont="1" applyFill="1" applyBorder="1"/>
    <xf numFmtId="0" fontId="4" fillId="6" borderId="0" xfId="0" applyFont="1" applyFill="1" applyBorder="1" applyAlignment="1">
      <alignment vertical="top"/>
    </xf>
    <xf numFmtId="0" fontId="4" fillId="6" borderId="0" xfId="0" applyFont="1" applyFill="1" applyBorder="1" applyAlignment="1">
      <alignment horizontal="center" vertical="center"/>
    </xf>
    <xf numFmtId="0" fontId="4" fillId="6" borderId="0" xfId="0" applyFont="1" applyFill="1" applyBorder="1" applyAlignment="1">
      <alignment horizontal="center"/>
    </xf>
    <xf numFmtId="0" fontId="6" fillId="6" borderId="0" xfId="0" applyFont="1" applyFill="1"/>
    <xf numFmtId="0" fontId="4" fillId="6" borderId="0" xfId="0" applyFont="1" applyFill="1" applyBorder="1" applyAlignment="1">
      <alignment horizontal="right"/>
    </xf>
    <xf numFmtId="0" fontId="39" fillId="6" borderId="0" xfId="0" applyFont="1" applyFill="1" applyBorder="1"/>
    <xf numFmtId="0" fontId="39" fillId="6" borderId="0" xfId="0" applyFont="1" applyFill="1" applyBorder="1" applyAlignment="1">
      <alignment horizontal="center" vertical="top"/>
    </xf>
    <xf numFmtId="0" fontId="39" fillId="6" borderId="0" xfId="0" applyFont="1" applyFill="1" applyBorder="1" applyAlignment="1">
      <alignment horizontal="center" vertical="center"/>
    </xf>
    <xf numFmtId="0" fontId="39" fillId="6" borderId="0" xfId="0" applyFont="1" applyFill="1" applyBorder="1" applyAlignment="1">
      <alignment horizontal="center"/>
    </xf>
    <xf numFmtId="0" fontId="40" fillId="6" borderId="0" xfId="0" applyFont="1" applyFill="1" applyBorder="1"/>
    <xf numFmtId="1" fontId="39" fillId="6" borderId="0" xfId="0" applyNumberFormat="1" applyFont="1" applyFill="1" applyBorder="1" applyAlignment="1">
      <alignment horizontal="center" vertical="center"/>
    </xf>
    <xf numFmtId="9" fontId="39" fillId="6" borderId="0" xfId="0" applyNumberFormat="1" applyFont="1" applyFill="1" applyBorder="1" applyAlignment="1">
      <alignment horizontal="center" vertical="center"/>
    </xf>
    <xf numFmtId="0" fontId="1" fillId="0" borderId="2" xfId="0" applyFont="1" applyBorder="1" applyAlignment="1">
      <alignment horizontal="left" vertical="top" wrapText="1"/>
    </xf>
    <xf numFmtId="0" fontId="5" fillId="2" borderId="9" xfId="0" applyFont="1" applyFill="1" applyBorder="1" applyAlignment="1">
      <alignment horizontal="center" vertical="top" wrapText="1"/>
    </xf>
    <xf numFmtId="0" fontId="5" fillId="2" borderId="10" xfId="0" applyFont="1" applyFill="1" applyBorder="1" applyAlignment="1">
      <alignment horizontal="center" vertical="top" wrapText="1"/>
    </xf>
    <xf numFmtId="1" fontId="28" fillId="0" borderId="3" xfId="0" applyNumberFormat="1" applyFont="1" applyBorder="1" applyAlignment="1">
      <alignment horizontal="center" vertical="center" wrapText="1"/>
    </xf>
    <xf numFmtId="1" fontId="28" fillId="0" borderId="5" xfId="0" applyNumberFormat="1" applyFont="1" applyBorder="1" applyAlignment="1">
      <alignment horizontal="center" vertical="center" wrapText="1"/>
    </xf>
    <xf numFmtId="0" fontId="5" fillId="2" borderId="9" xfId="0" applyFont="1" applyFill="1" applyBorder="1" applyAlignment="1">
      <alignment horizontal="left"/>
    </xf>
    <xf numFmtId="0" fontId="5" fillId="2" borderId="1" xfId="0" applyFont="1" applyFill="1" applyBorder="1" applyAlignment="1">
      <alignment horizontal="left"/>
    </xf>
    <xf numFmtId="0" fontId="5" fillId="2" borderId="10" xfId="0" applyFont="1" applyFill="1" applyBorder="1" applyAlignment="1">
      <alignment horizontal="left"/>
    </xf>
    <xf numFmtId="0" fontId="2" fillId="3" borderId="3" xfId="0" applyFont="1" applyFill="1" applyBorder="1" applyAlignment="1">
      <alignment horizontal="left"/>
    </xf>
    <xf numFmtId="0" fontId="2" fillId="3" borderId="4" xfId="0" applyFont="1" applyFill="1" applyBorder="1" applyAlignment="1">
      <alignment horizontal="left"/>
    </xf>
    <xf numFmtId="0" fontId="2" fillId="3" borderId="5" xfId="0" applyFont="1" applyFill="1" applyBorder="1" applyAlignment="1">
      <alignment horizontal="left"/>
    </xf>
    <xf numFmtId="0" fontId="1" fillId="0" borderId="2" xfId="0" applyFont="1" applyBorder="1" applyAlignment="1">
      <alignment horizontal="left" wrapText="1"/>
    </xf>
    <xf numFmtId="0" fontId="1" fillId="0" borderId="2" xfId="0" applyFont="1" applyBorder="1" applyAlignment="1">
      <alignment horizontal="left"/>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2" fillId="0" borderId="0" xfId="0" applyFont="1" applyFill="1" applyBorder="1" applyAlignment="1">
      <alignment horizontal="right" vertical="top" wrapText="1"/>
    </xf>
    <xf numFmtId="0" fontId="2" fillId="0" borderId="0" xfId="0" applyFont="1" applyAlignment="1">
      <alignment horizontal="center"/>
    </xf>
    <xf numFmtId="1" fontId="4" fillId="0" borderId="2" xfId="0" applyNumberFormat="1" applyFont="1" applyBorder="1" applyAlignment="1">
      <alignment horizontal="center" vertical="center"/>
    </xf>
    <xf numFmtId="1" fontId="26" fillId="0" borderId="2" xfId="0" applyNumberFormat="1" applyFont="1" applyBorder="1" applyAlignment="1">
      <alignment horizontal="center" vertical="center"/>
    </xf>
    <xf numFmtId="1" fontId="2" fillId="0" borderId="2" xfId="0" applyNumberFormat="1" applyFont="1" applyBorder="1" applyAlignment="1">
      <alignment horizontal="center" vertical="center"/>
    </xf>
    <xf numFmtId="1" fontId="2" fillId="0" borderId="2" xfId="0" applyNumberFormat="1" applyFont="1" applyFill="1" applyBorder="1" applyAlignment="1">
      <alignment horizontal="center" vertical="center"/>
    </xf>
    <xf numFmtId="0" fontId="39" fillId="6" borderId="0" xfId="0" applyFont="1" applyFill="1" applyBorder="1" applyAlignment="1">
      <alignment horizontal="left" vertical="center"/>
    </xf>
    <xf numFmtId="0" fontId="4" fillId="6" borderId="1" xfId="0" applyFont="1" applyFill="1" applyBorder="1" applyAlignment="1">
      <alignment horizontal="center" vertical="center"/>
    </xf>
    <xf numFmtId="0" fontId="31" fillId="0" borderId="41" xfId="0" applyFont="1" applyFill="1" applyBorder="1" applyAlignment="1">
      <alignment horizontal="center" wrapText="1"/>
    </xf>
    <xf numFmtId="0" fontId="31" fillId="0" borderId="42" xfId="0" applyFont="1" applyFill="1" applyBorder="1" applyAlignment="1">
      <alignment horizontal="center" wrapText="1"/>
    </xf>
    <xf numFmtId="0" fontId="34" fillId="0" borderId="43" xfId="0" applyFont="1" applyFill="1" applyBorder="1" applyAlignment="1">
      <alignment horizontal="left"/>
    </xf>
    <xf numFmtId="0" fontId="34" fillId="0" borderId="44" xfId="0" applyFont="1" applyFill="1" applyBorder="1" applyAlignment="1">
      <alignment horizontal="left"/>
    </xf>
    <xf numFmtId="0" fontId="34" fillId="0" borderId="43" xfId="0" applyFont="1" applyFill="1" applyBorder="1" applyAlignment="1">
      <alignment horizontal="left" vertical="top" wrapText="1"/>
    </xf>
    <xf numFmtId="0" fontId="34" fillId="0" borderId="44" xfId="0" applyFont="1" applyFill="1" applyBorder="1" applyAlignment="1">
      <alignment horizontal="left" vertical="top" wrapText="1"/>
    </xf>
    <xf numFmtId="0" fontId="34" fillId="0" borderId="45" xfId="0" applyFont="1" applyFill="1" applyBorder="1" applyAlignment="1">
      <alignment horizontal="left" vertical="top" wrapText="1"/>
    </xf>
    <xf numFmtId="0" fontId="34" fillId="0" borderId="46" xfId="0" applyFont="1" applyFill="1" applyBorder="1" applyAlignment="1">
      <alignment horizontal="left" vertical="top" wrapText="1"/>
    </xf>
    <xf numFmtId="1" fontId="2" fillId="0" borderId="31" xfId="0" applyNumberFormat="1" applyFont="1" applyBorder="1" applyAlignment="1">
      <alignment horizontal="center" vertical="center"/>
    </xf>
    <xf numFmtId="1" fontId="2" fillId="0" borderId="22" xfId="0" applyNumberFormat="1" applyFont="1" applyBorder="1" applyAlignment="1">
      <alignment horizontal="center" vertical="center"/>
    </xf>
    <xf numFmtId="1" fontId="14" fillId="0" borderId="3"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9" fontId="14" fillId="0" borderId="3" xfId="0" applyNumberFormat="1" applyFont="1" applyBorder="1" applyAlignment="1">
      <alignment horizontal="center" vertical="center" wrapText="1"/>
    </xf>
    <xf numFmtId="9" fontId="14" fillId="0" borderId="5" xfId="0" applyNumberFormat="1" applyFont="1" applyBorder="1" applyAlignment="1">
      <alignment horizontal="center" vertical="center" wrapText="1"/>
    </xf>
    <xf numFmtId="1" fontId="0" fillId="0" borderId="5" xfId="0" applyNumberFormat="1" applyBorder="1"/>
    <xf numFmtId="0" fontId="5" fillId="2" borderId="3" xfId="0" applyFont="1" applyFill="1" applyBorder="1" applyAlignment="1">
      <alignment horizontal="left"/>
    </xf>
    <xf numFmtId="0" fontId="5" fillId="2" borderId="4" xfId="0" applyFont="1" applyFill="1" applyBorder="1" applyAlignment="1">
      <alignment horizontal="left"/>
    </xf>
    <xf numFmtId="0" fontId="5" fillId="2" borderId="5" xfId="0" applyFont="1" applyFill="1" applyBorder="1" applyAlignment="1">
      <alignment horizontal="left"/>
    </xf>
    <xf numFmtId="0" fontId="2" fillId="3" borderId="2" xfId="0" applyFont="1" applyFill="1" applyBorder="1" applyAlignment="1">
      <alignment horizontal="left"/>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5" xfId="0" applyFont="1" applyBorder="1" applyAlignment="1">
      <alignment horizontal="left" wrapText="1"/>
    </xf>
    <xf numFmtId="0" fontId="5" fillId="2" borderId="2" xfId="0" applyFont="1" applyFill="1" applyBorder="1" applyAlignment="1">
      <alignment horizontal="center"/>
    </xf>
    <xf numFmtId="0" fontId="2" fillId="3" borderId="2" xfId="0" applyFont="1" applyFill="1" applyBorder="1" applyAlignment="1">
      <alignment horizontal="center"/>
    </xf>
    <xf numFmtId="0" fontId="2" fillId="4" borderId="2" xfId="0" applyFont="1" applyFill="1" applyBorder="1" applyAlignment="1">
      <alignment horizontal="center"/>
    </xf>
    <xf numFmtId="0" fontId="2" fillId="0" borderId="1" xfId="0" applyFont="1" applyBorder="1" applyAlignment="1">
      <alignment horizontal="center"/>
    </xf>
    <xf numFmtId="0" fontId="3" fillId="0" borderId="0" xfId="0" applyFont="1" applyAlignment="1">
      <alignment horizontal="right"/>
    </xf>
    <xf numFmtId="167" fontId="2" fillId="0" borderId="1" xfId="0" applyNumberFormat="1" applyFont="1" applyBorder="1" applyAlignment="1">
      <alignment horizontal="center"/>
    </xf>
    <xf numFmtId="0" fontId="1" fillId="0" borderId="0" xfId="0" applyFont="1" applyBorder="1" applyAlignment="1">
      <alignment horizontal="center" vertical="top"/>
    </xf>
    <xf numFmtId="0" fontId="2" fillId="3" borderId="9" xfId="0" applyFont="1" applyFill="1" applyBorder="1" applyAlignment="1">
      <alignment horizontal="left"/>
    </xf>
    <xf numFmtId="0" fontId="2" fillId="3" borderId="1" xfId="0" applyFont="1" applyFill="1" applyBorder="1" applyAlignment="1">
      <alignment horizontal="left"/>
    </xf>
    <xf numFmtId="0" fontId="2" fillId="3" borderId="10" xfId="0" applyFont="1" applyFill="1" applyBorder="1" applyAlignment="1">
      <alignment horizontal="left"/>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 xfId="0" applyFont="1" applyFill="1" applyBorder="1" applyAlignment="1">
      <alignment horizontal="left" vertical="center"/>
    </xf>
    <xf numFmtId="0" fontId="4" fillId="0" borderId="10" xfId="0" applyFont="1" applyFill="1" applyBorder="1" applyAlignment="1">
      <alignment horizontal="left" vertical="center"/>
    </xf>
    <xf numFmtId="0" fontId="2" fillId="3" borderId="3" xfId="0" applyFont="1" applyFill="1" applyBorder="1" applyAlignment="1">
      <alignment horizontal="left" wrapText="1"/>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1" fillId="0" borderId="2" xfId="0" applyFont="1" applyBorder="1" applyAlignment="1">
      <alignment vertical="top" wrapText="1"/>
    </xf>
    <xf numFmtId="0" fontId="4" fillId="3" borderId="3" xfId="0" applyFont="1" applyFill="1" applyBorder="1" applyAlignment="1">
      <alignment horizontal="left"/>
    </xf>
    <xf numFmtId="0" fontId="4" fillId="3" borderId="4" xfId="0" applyFont="1" applyFill="1" applyBorder="1" applyAlignment="1">
      <alignment horizontal="left"/>
    </xf>
    <xf numFmtId="0" fontId="4" fillId="3" borderId="5" xfId="0" applyFont="1" applyFill="1" applyBorder="1" applyAlignment="1">
      <alignment horizontal="left"/>
    </xf>
    <xf numFmtId="0" fontId="1" fillId="0" borderId="6" xfId="0" applyFont="1" applyBorder="1" applyAlignment="1">
      <alignment horizontal="center" vertical="top"/>
    </xf>
    <xf numFmtId="0" fontId="1" fillId="0" borderId="3" xfId="0" applyFont="1" applyBorder="1" applyAlignment="1">
      <alignment horizontal="left"/>
    </xf>
    <xf numFmtId="0" fontId="1" fillId="0" borderId="4" xfId="0" applyFont="1" applyBorder="1" applyAlignment="1">
      <alignment horizontal="left"/>
    </xf>
    <xf numFmtId="0" fontId="1" fillId="0" borderId="5" xfId="0" applyFont="1" applyBorder="1" applyAlignment="1">
      <alignment horizontal="left"/>
    </xf>
    <xf numFmtId="0" fontId="5" fillId="2" borderId="0" xfId="0" applyFont="1" applyFill="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3" xfId="0" applyFont="1" applyFill="1" applyBorder="1" applyAlignment="1">
      <alignment horizontal="right" vertical="top"/>
    </xf>
    <xf numFmtId="0" fontId="2" fillId="3" borderId="3" xfId="0" applyFont="1" applyFill="1" applyBorder="1" applyAlignment="1">
      <alignment horizontal="right" vertical="top" wrapText="1"/>
    </xf>
    <xf numFmtId="0" fontId="39" fillId="6" borderId="0" xfId="0" applyFont="1" applyFill="1" applyBorder="1" applyAlignment="1">
      <alignment horizontal="center" vertical="center"/>
    </xf>
    <xf numFmtId="0" fontId="4" fillId="3" borderId="3" xfId="0" applyFont="1" applyFill="1" applyBorder="1" applyAlignment="1"/>
    <xf numFmtId="0" fontId="4" fillId="3" borderId="4" xfId="0" applyFont="1" applyFill="1" applyBorder="1" applyAlignment="1"/>
    <xf numFmtId="0" fontId="4" fillId="3" borderId="5" xfId="0" applyFont="1" applyFill="1" applyBorder="1" applyAlignment="1"/>
    <xf numFmtId="0" fontId="18" fillId="2" borderId="9" xfId="0" applyFont="1" applyFill="1" applyBorder="1" applyAlignment="1">
      <alignment horizontal="left"/>
    </xf>
    <xf numFmtId="0" fontId="18" fillId="2" borderId="1" xfId="0" applyFont="1" applyFill="1" applyBorder="1" applyAlignment="1">
      <alignment horizontal="left"/>
    </xf>
    <xf numFmtId="0" fontId="18" fillId="2" borderId="10" xfId="0" applyFont="1" applyFill="1" applyBorder="1" applyAlignment="1">
      <alignment horizontal="left"/>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2" xfId="0" applyFont="1" applyBorder="1" applyAlignment="1">
      <alignment horizontal="left"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1" fontId="13" fillId="0" borderId="3" xfId="0" applyNumberFormat="1" applyFont="1" applyBorder="1" applyAlignment="1">
      <alignment horizontal="center" vertical="center" wrapText="1"/>
    </xf>
    <xf numFmtId="1" fontId="13" fillId="0" borderId="5" xfId="0" applyNumberFormat="1" applyFont="1" applyBorder="1" applyAlignment="1">
      <alignment horizontal="center" vertical="center" wrapText="1"/>
    </xf>
    <xf numFmtId="0" fontId="24" fillId="0" borderId="3" xfId="0" applyFont="1" applyBorder="1" applyAlignment="1">
      <alignment horizontal="left" vertical="top" wrapText="1"/>
    </xf>
    <xf numFmtId="0" fontId="24" fillId="0" borderId="4" xfId="0" applyFont="1" applyBorder="1" applyAlignment="1">
      <alignment horizontal="left" vertical="top" wrapText="1"/>
    </xf>
    <xf numFmtId="0" fontId="24" fillId="0" borderId="5" xfId="0" applyFont="1" applyBorder="1" applyAlignment="1">
      <alignment horizontal="left" vertical="top" wrapText="1"/>
    </xf>
    <xf numFmtId="0" fontId="24" fillId="0" borderId="3" xfId="0" applyFont="1" applyBorder="1" applyAlignment="1">
      <alignment horizontal="right" vertical="top" wrapText="1"/>
    </xf>
    <xf numFmtId="0" fontId="24" fillId="0" borderId="4" xfId="0" applyFont="1" applyBorder="1" applyAlignment="1">
      <alignment horizontal="right" vertical="top" wrapText="1"/>
    </xf>
    <xf numFmtId="0" fontId="24" fillId="0" borderId="5" xfId="0" applyFont="1" applyBorder="1" applyAlignment="1">
      <alignment horizontal="right" vertical="top" wrapText="1"/>
    </xf>
    <xf numFmtId="0" fontId="17" fillId="3" borderId="3" xfId="0" applyFont="1" applyFill="1" applyBorder="1" applyAlignment="1">
      <alignment horizontal="left"/>
    </xf>
    <xf numFmtId="0" fontId="17" fillId="3" borderId="4" xfId="0" applyFont="1" applyFill="1" applyBorder="1" applyAlignment="1">
      <alignment horizontal="left"/>
    </xf>
    <xf numFmtId="0" fontId="17" fillId="3" borderId="5" xfId="0" applyFont="1" applyFill="1" applyBorder="1" applyAlignment="1">
      <alignment horizontal="left"/>
    </xf>
    <xf numFmtId="0" fontId="13" fillId="0" borderId="2" xfId="0" applyFont="1" applyBorder="1" applyAlignment="1">
      <alignment horizontal="left" wrapText="1"/>
    </xf>
    <xf numFmtId="0" fontId="13" fillId="0" borderId="2" xfId="0" applyFont="1" applyBorder="1" applyAlignment="1">
      <alignment horizontal="left"/>
    </xf>
    <xf numFmtId="0" fontId="17" fillId="0" borderId="1" xfId="0" applyFont="1" applyBorder="1" applyAlignment="1">
      <alignment horizontal="left"/>
    </xf>
    <xf numFmtId="0" fontId="17" fillId="0" borderId="0" xfId="0" applyFont="1" applyAlignment="1">
      <alignment horizontal="right"/>
    </xf>
    <xf numFmtId="167" fontId="17" fillId="0" borderId="1" xfId="0" applyNumberFormat="1" applyFont="1" applyBorder="1" applyAlignment="1">
      <alignment horizontal="center"/>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4" fillId="0" borderId="2" xfId="0" applyFont="1" applyBorder="1" applyAlignment="1">
      <alignment horizontal="left" vertical="top" wrapText="1"/>
    </xf>
    <xf numFmtId="0" fontId="24" fillId="0" borderId="3" xfId="0" applyFont="1" applyBorder="1" applyAlignment="1">
      <alignment horizontal="right" wrapText="1"/>
    </xf>
    <xf numFmtId="0" fontId="24" fillId="0" borderId="4" xfId="0" applyFont="1" applyBorder="1" applyAlignment="1">
      <alignment horizontal="right" wrapText="1"/>
    </xf>
    <xf numFmtId="0" fontId="24" fillId="0" borderId="5" xfId="0" applyFont="1" applyBorder="1" applyAlignment="1">
      <alignment horizontal="right" wrapText="1"/>
    </xf>
    <xf numFmtId="0" fontId="24" fillId="0" borderId="3" xfId="0" applyFont="1" applyBorder="1" applyAlignment="1">
      <alignment horizontal="left" wrapText="1"/>
    </xf>
    <xf numFmtId="0" fontId="24" fillId="0" borderId="4" xfId="0" applyFont="1" applyBorder="1" applyAlignment="1">
      <alignment horizontal="left" wrapText="1"/>
    </xf>
    <xf numFmtId="0" fontId="24" fillId="0" borderId="5" xfId="0" applyFont="1" applyBorder="1" applyAlignment="1">
      <alignment horizontal="left"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5" xfId="0" applyFont="1" applyBorder="1" applyAlignment="1">
      <alignment horizontal="left" vertical="top" wrapText="1"/>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3" fillId="0" borderId="0" xfId="0" applyFont="1" applyBorder="1" applyAlignment="1">
      <alignment horizontal="center" vertical="top"/>
    </xf>
    <xf numFmtId="0" fontId="18" fillId="2" borderId="3" xfId="0" applyFont="1" applyFill="1" applyBorder="1" applyAlignment="1">
      <alignment horizontal="left"/>
    </xf>
    <xf numFmtId="0" fontId="18" fillId="2" borderId="4" xfId="0" applyFont="1" applyFill="1" applyBorder="1" applyAlignment="1">
      <alignment horizontal="left"/>
    </xf>
    <xf numFmtId="0" fontId="18" fillId="2" borderId="5" xfId="0" applyFont="1" applyFill="1" applyBorder="1" applyAlignment="1">
      <alignment horizontal="left"/>
    </xf>
    <xf numFmtId="0" fontId="19" fillId="0" borderId="3" xfId="0" applyFont="1" applyBorder="1" applyAlignment="1">
      <alignment horizontal="right" vertical="top" wrapText="1"/>
    </xf>
    <xf numFmtId="0" fontId="19" fillId="0" borderId="4" xfId="0" applyFont="1" applyBorder="1" applyAlignment="1">
      <alignment horizontal="right" vertical="top" wrapText="1"/>
    </xf>
    <xf numFmtId="0" fontId="19" fillId="0" borderId="5" xfId="0" applyFont="1" applyBorder="1" applyAlignment="1">
      <alignment horizontal="right" vertical="top" wrapText="1"/>
    </xf>
    <xf numFmtId="0" fontId="20" fillId="0" borderId="3" xfId="0" applyFont="1" applyBorder="1" applyAlignment="1">
      <alignment horizontal="right" vertical="top" wrapText="1"/>
    </xf>
    <xf numFmtId="0" fontId="20" fillId="0" borderId="4" xfId="0" applyFont="1" applyBorder="1" applyAlignment="1">
      <alignment horizontal="right" vertical="top" wrapText="1"/>
    </xf>
    <xf numFmtId="0" fontId="20" fillId="0" borderId="5" xfId="0" applyFont="1" applyBorder="1" applyAlignment="1">
      <alignment horizontal="right" vertical="top" wrapText="1"/>
    </xf>
    <xf numFmtId="0" fontId="17" fillId="3" borderId="2" xfId="0" applyFont="1" applyFill="1" applyBorder="1" applyAlignment="1">
      <alignment horizontal="center"/>
    </xf>
    <xf numFmtId="0" fontId="17" fillId="3" borderId="2" xfId="0" applyFont="1" applyFill="1" applyBorder="1" applyAlignment="1">
      <alignment horizontal="left"/>
    </xf>
    <xf numFmtId="0" fontId="17" fillId="4" borderId="2" xfId="0" applyFont="1" applyFill="1" applyBorder="1" applyAlignment="1">
      <alignment horizontal="center"/>
    </xf>
    <xf numFmtId="0" fontId="18" fillId="2" borderId="2" xfId="0" applyFont="1" applyFill="1" applyBorder="1" applyAlignment="1">
      <alignment horizontal="center"/>
    </xf>
    <xf numFmtId="0" fontId="13" fillId="0" borderId="3" xfId="0" applyFont="1" applyBorder="1" applyAlignment="1">
      <alignment horizontal="left" wrapText="1"/>
    </xf>
    <xf numFmtId="0" fontId="13" fillId="0" borderId="4" xfId="0" applyFont="1" applyBorder="1" applyAlignment="1">
      <alignment horizontal="left" wrapText="1"/>
    </xf>
    <xf numFmtId="0" fontId="13" fillId="0" borderId="5" xfId="0" applyFont="1" applyBorder="1" applyAlignment="1">
      <alignment horizontal="left" wrapText="1"/>
    </xf>
    <xf numFmtId="0" fontId="17" fillId="3" borderId="9" xfId="0" applyFont="1" applyFill="1" applyBorder="1" applyAlignment="1">
      <alignment horizontal="left"/>
    </xf>
    <xf numFmtId="0" fontId="17" fillId="3" borderId="1" xfId="0" applyFont="1" applyFill="1" applyBorder="1" applyAlignment="1">
      <alignment horizontal="left"/>
    </xf>
    <xf numFmtId="0" fontId="17" fillId="3" borderId="10" xfId="0" applyFont="1" applyFill="1" applyBorder="1" applyAlignment="1">
      <alignment horizontal="left"/>
    </xf>
    <xf numFmtId="9" fontId="13" fillId="0" borderId="3" xfId="0" applyNumberFormat="1" applyFont="1" applyBorder="1" applyAlignment="1">
      <alignment horizontal="center" vertical="center" wrapText="1"/>
    </xf>
    <xf numFmtId="9" fontId="13" fillId="0" borderId="5" xfId="0" applyNumberFormat="1" applyFont="1" applyBorder="1" applyAlignment="1">
      <alignment horizontal="center" vertical="center" wrapText="1"/>
    </xf>
    <xf numFmtId="0" fontId="17" fillId="3" borderId="3" xfId="0" applyFont="1" applyFill="1" applyBorder="1" applyAlignment="1">
      <alignment horizontal="left" wrapText="1"/>
    </xf>
    <xf numFmtId="0" fontId="13" fillId="0" borderId="3" xfId="0" applyFont="1" applyBorder="1" applyAlignment="1">
      <alignment horizontal="left"/>
    </xf>
    <xf numFmtId="0" fontId="13" fillId="0" borderId="4" xfId="0" applyFont="1" applyBorder="1" applyAlignment="1">
      <alignment horizontal="left"/>
    </xf>
    <xf numFmtId="0" fontId="13" fillId="0" borderId="5" xfId="0" applyFont="1" applyBorder="1" applyAlignment="1">
      <alignment horizontal="left"/>
    </xf>
    <xf numFmtId="0" fontId="18" fillId="2" borderId="25" xfId="0" applyFont="1" applyFill="1" applyBorder="1" applyAlignment="1">
      <alignment horizontal="center"/>
    </xf>
    <xf numFmtId="0" fontId="18" fillId="2" borderId="26" xfId="0" applyFont="1" applyFill="1" applyBorder="1" applyAlignment="1">
      <alignment horizontal="center"/>
    </xf>
    <xf numFmtId="0" fontId="18" fillId="2" borderId="27" xfId="0" applyFont="1" applyFill="1" applyBorder="1" applyAlignment="1">
      <alignment horizontal="center"/>
    </xf>
    <xf numFmtId="0" fontId="22" fillId="4" borderId="22" xfId="0" applyFont="1" applyFill="1" applyBorder="1" applyAlignment="1">
      <alignment horizontal="left"/>
    </xf>
    <xf numFmtId="0" fontId="17" fillId="3" borderId="3" xfId="0" applyFont="1" applyFill="1" applyBorder="1" applyAlignment="1">
      <alignment horizontal="center"/>
    </xf>
    <xf numFmtId="0" fontId="17" fillId="3" borderId="4" xfId="0" applyFont="1" applyFill="1" applyBorder="1" applyAlignment="1">
      <alignment horizontal="center"/>
    </xf>
    <xf numFmtId="0" fontId="17" fillId="3" borderId="5" xfId="0" applyFont="1" applyFill="1" applyBorder="1" applyAlignment="1">
      <alignment horizontal="center"/>
    </xf>
    <xf numFmtId="0" fontId="22" fillId="3" borderId="3" xfId="0" applyFont="1" applyFill="1" applyBorder="1" applyAlignment="1">
      <alignment horizontal="left"/>
    </xf>
    <xf numFmtId="0" fontId="22" fillId="3" borderId="4" xfId="0" applyFont="1" applyFill="1" applyBorder="1" applyAlignment="1">
      <alignment horizontal="left"/>
    </xf>
    <xf numFmtId="0" fontId="22" fillId="3" borderId="5" xfId="0" applyFont="1" applyFill="1" applyBorder="1" applyAlignment="1">
      <alignment horizontal="left"/>
    </xf>
    <xf numFmtId="0" fontId="13" fillId="0" borderId="3" xfId="0" applyFont="1" applyBorder="1" applyAlignment="1">
      <alignment horizontal="center" vertical="top"/>
    </xf>
    <xf numFmtId="0" fontId="13" fillId="0" borderId="4" xfId="0" applyFont="1" applyBorder="1" applyAlignment="1">
      <alignment horizontal="center" vertical="top"/>
    </xf>
    <xf numFmtId="0" fontId="13" fillId="0" borderId="5" xfId="0" applyFont="1" applyBorder="1" applyAlignment="1">
      <alignment horizontal="center" vertical="top"/>
    </xf>
    <xf numFmtId="167" fontId="7" fillId="0" borderId="1" xfId="0" applyNumberFormat="1" applyFont="1" applyBorder="1" applyAlignment="1">
      <alignment horizontal="center"/>
    </xf>
    <xf numFmtId="0" fontId="7" fillId="0" borderId="1" xfId="0" applyFont="1" applyBorder="1" applyAlignment="1">
      <alignment horizontal="center"/>
    </xf>
    <xf numFmtId="0" fontId="8" fillId="0" borderId="0" xfId="0" applyFont="1" applyAlignment="1">
      <alignment horizontal="right"/>
    </xf>
    <xf numFmtId="0" fontId="8" fillId="0" borderId="0" xfId="0" applyFont="1" applyBorder="1" applyAlignment="1">
      <alignment horizontal="right"/>
    </xf>
    <xf numFmtId="0" fontId="15" fillId="3" borderId="3" xfId="0" applyFont="1" applyFill="1" applyBorder="1" applyAlignment="1">
      <alignment horizontal="center" vertical="top"/>
    </xf>
    <xf numFmtId="0" fontId="15" fillId="3" borderId="4" xfId="0" applyFont="1" applyFill="1" applyBorder="1" applyAlignment="1">
      <alignment horizontal="center" vertical="top"/>
    </xf>
    <xf numFmtId="0" fontId="15" fillId="3" borderId="5" xfId="0" applyFont="1" applyFill="1" applyBorder="1" applyAlignment="1">
      <alignment horizontal="center" vertical="top"/>
    </xf>
  </cellXfs>
  <cellStyles count="1">
    <cellStyle name="Normal" xfId="0" builtinId="0"/>
  </cellStyles>
  <dxfs count="32">
    <dxf>
      <font>
        <b/>
        <i val="0"/>
      </font>
      <fill>
        <patternFill>
          <bgColor rgb="FFFFFF00"/>
        </patternFill>
      </fill>
    </dxf>
    <dxf>
      <fill>
        <patternFill>
          <bgColor rgb="FF92D05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b/>
        <i val="0"/>
      </font>
      <fill>
        <patternFill>
          <bgColor rgb="FFFFFF00"/>
        </patternFill>
      </fill>
    </dxf>
    <dxf>
      <fill>
        <patternFill>
          <bgColor rgb="FF92D050"/>
        </patternFill>
      </fill>
    </dxf>
    <dxf>
      <font>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0"/>
      </font>
    </dxf>
    <dxf>
      <font>
        <condense val="0"/>
        <extend val="0"/>
        <color rgb="FF9C0006"/>
      </font>
      <fill>
        <patternFill>
          <bgColor rgb="FFFFC7CE"/>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44"/>
  <sheetViews>
    <sheetView showGridLines="0" view="pageLayout" topLeftCell="A22" zoomScale="145" zoomScaleNormal="175" zoomScaleSheetLayoutView="160" zoomScalePageLayoutView="145" workbookViewId="0">
      <selection activeCell="E67" sqref="E67"/>
    </sheetView>
  </sheetViews>
  <sheetFormatPr defaultColWidth="9.140625" defaultRowHeight="12.75" x14ac:dyDescent="0.2"/>
  <cols>
    <col min="1" max="1" width="4.7109375" style="1" customWidth="1"/>
    <col min="2" max="8" width="10.42578125" style="1" customWidth="1"/>
    <col min="9" max="9" width="10.42578125" style="203" customWidth="1"/>
    <col min="10" max="10" width="10.7109375" style="1" customWidth="1"/>
    <col min="11" max="16384" width="9.140625" style="1"/>
  </cols>
  <sheetData>
    <row r="1" spans="1:9" ht="15" customHeight="1" x14ac:dyDescent="0.2">
      <c r="A1" s="3" t="s">
        <v>0</v>
      </c>
      <c r="B1" s="2"/>
      <c r="C1" s="316"/>
      <c r="D1" s="316"/>
      <c r="E1" s="316"/>
      <c r="F1" s="316"/>
      <c r="G1" s="316"/>
      <c r="H1" s="316"/>
      <c r="I1" s="316"/>
    </row>
    <row r="2" spans="1:9" x14ac:dyDescent="0.2">
      <c r="A2" s="2"/>
      <c r="B2" s="2"/>
      <c r="C2" s="2"/>
      <c r="D2" s="2"/>
      <c r="E2" s="2"/>
      <c r="F2" s="2"/>
      <c r="G2" s="2"/>
      <c r="H2" s="2"/>
      <c r="I2" s="187"/>
    </row>
    <row r="3" spans="1:9" x14ac:dyDescent="0.2">
      <c r="A3" s="3" t="s">
        <v>1</v>
      </c>
      <c r="B3" s="2"/>
      <c r="C3" s="316"/>
      <c r="D3" s="316"/>
      <c r="E3" s="316"/>
      <c r="F3" s="317" t="s">
        <v>2</v>
      </c>
      <c r="G3" s="317"/>
      <c r="H3" s="318"/>
      <c r="I3" s="318"/>
    </row>
    <row r="4" spans="1:9" x14ac:dyDescent="0.2">
      <c r="A4" s="2"/>
      <c r="B4" s="2"/>
      <c r="C4" s="2"/>
      <c r="D4" s="2"/>
      <c r="E4" s="2"/>
      <c r="F4" s="2"/>
      <c r="G4" s="2"/>
      <c r="H4" s="2"/>
      <c r="I4" s="187"/>
    </row>
    <row r="5" spans="1:9" x14ac:dyDescent="0.2">
      <c r="A5" s="341" t="s">
        <v>337</v>
      </c>
      <c r="B5" s="341"/>
      <c r="C5" s="341"/>
      <c r="D5" s="341"/>
      <c r="E5" s="341"/>
      <c r="F5" s="341"/>
      <c r="G5" s="341"/>
      <c r="H5" s="341"/>
      <c r="I5" s="341"/>
    </row>
    <row r="6" spans="1:9" ht="15" customHeight="1" x14ac:dyDescent="0.2">
      <c r="A6" s="342" t="s">
        <v>338</v>
      </c>
      <c r="B6" s="342"/>
      <c r="C6" s="342"/>
      <c r="D6" s="342"/>
      <c r="E6" s="342"/>
      <c r="F6" s="342"/>
      <c r="G6" s="342"/>
      <c r="H6" s="342"/>
      <c r="I6" s="342"/>
    </row>
    <row r="7" spans="1:9" x14ac:dyDescent="0.2">
      <c r="A7" s="343" t="s">
        <v>497</v>
      </c>
      <c r="B7" s="343"/>
      <c r="C7" s="343"/>
      <c r="D7" s="343"/>
      <c r="E7" s="343"/>
      <c r="F7" s="343"/>
      <c r="G7" s="343"/>
      <c r="H7" s="343"/>
      <c r="I7" s="343"/>
    </row>
    <row r="8" spans="1:9" x14ac:dyDescent="0.2">
      <c r="A8" s="2"/>
      <c r="B8" s="2"/>
      <c r="C8" s="2"/>
      <c r="D8" s="2"/>
      <c r="E8" s="2"/>
      <c r="F8" s="2"/>
      <c r="G8" s="2"/>
      <c r="H8" s="2"/>
      <c r="I8" s="187"/>
    </row>
    <row r="9" spans="1:9" x14ac:dyDescent="0.2">
      <c r="A9" s="281" t="s">
        <v>477</v>
      </c>
      <c r="B9" s="281"/>
      <c r="C9" s="281"/>
      <c r="D9" s="281"/>
      <c r="E9" s="281"/>
      <c r="F9" s="281"/>
      <c r="G9" s="281"/>
      <c r="H9" s="281"/>
      <c r="I9" s="281"/>
    </row>
    <row r="10" spans="1:9" x14ac:dyDescent="0.2">
      <c r="A10" s="2"/>
      <c r="B10" s="2"/>
      <c r="C10" s="2"/>
      <c r="D10" s="2"/>
      <c r="E10" s="2"/>
      <c r="F10" s="2"/>
      <c r="G10" s="2"/>
      <c r="H10" s="2"/>
      <c r="I10" s="187"/>
    </row>
    <row r="11" spans="1:9" x14ac:dyDescent="0.2">
      <c r="A11" s="62"/>
      <c r="B11" s="130" t="s">
        <v>339</v>
      </c>
      <c r="C11" s="137" t="s">
        <v>340</v>
      </c>
      <c r="D11" s="137" t="s">
        <v>341</v>
      </c>
      <c r="E11" s="137" t="s">
        <v>342</v>
      </c>
      <c r="F11" s="137" t="s">
        <v>252</v>
      </c>
      <c r="G11" s="137" t="s">
        <v>253</v>
      </c>
      <c r="H11" s="127" t="s">
        <v>294</v>
      </c>
      <c r="I11" s="187"/>
    </row>
    <row r="12" spans="1:9" x14ac:dyDescent="0.2">
      <c r="A12" s="2"/>
      <c r="B12" s="133">
        <v>1</v>
      </c>
      <c r="C12" s="152">
        <f>$B$67</f>
        <v>0</v>
      </c>
      <c r="D12" s="152">
        <f>$B$79</f>
        <v>0</v>
      </c>
      <c r="E12" s="153">
        <f>$B$89</f>
        <v>0</v>
      </c>
      <c r="F12" s="154">
        <f>$B$99</f>
        <v>0</v>
      </c>
      <c r="G12" s="154">
        <f>$B$109</f>
        <v>0</v>
      </c>
      <c r="H12" s="135"/>
      <c r="I12" s="187"/>
    </row>
    <row r="13" spans="1:9" x14ac:dyDescent="0.2">
      <c r="A13" s="2"/>
      <c r="B13" s="133">
        <v>2</v>
      </c>
      <c r="C13" s="152">
        <f>$B$121</f>
        <v>0</v>
      </c>
      <c r="D13" s="142"/>
      <c r="E13" s="143"/>
      <c r="F13" s="143"/>
      <c r="G13" s="144"/>
      <c r="H13" s="129"/>
      <c r="I13" s="187"/>
    </row>
    <row r="14" spans="1:9" x14ac:dyDescent="0.2">
      <c r="A14" s="2"/>
      <c r="B14" s="344" t="s">
        <v>343</v>
      </c>
      <c r="C14" s="152">
        <f>$B$164</f>
        <v>0</v>
      </c>
      <c r="D14" s="152">
        <f>$B$181</f>
        <v>0</v>
      </c>
      <c r="E14" s="282">
        <f>$B$208</f>
        <v>0</v>
      </c>
      <c r="F14" s="283">
        <f>$B$216</f>
        <v>0</v>
      </c>
      <c r="G14" s="138"/>
      <c r="H14" s="129"/>
      <c r="I14" s="187"/>
    </row>
    <row r="15" spans="1:9" ht="15" customHeight="1" x14ac:dyDescent="0.2">
      <c r="A15" s="2"/>
      <c r="B15" s="344"/>
      <c r="C15" s="154">
        <f>$B$172</f>
        <v>0</v>
      </c>
      <c r="D15" s="154">
        <f>$B$188</f>
        <v>0</v>
      </c>
      <c r="E15" s="282"/>
      <c r="F15" s="283"/>
      <c r="G15" s="154">
        <f>$B$224</f>
        <v>0</v>
      </c>
      <c r="H15" s="136"/>
      <c r="I15" s="187"/>
    </row>
    <row r="16" spans="1:9" x14ac:dyDescent="0.2">
      <c r="A16" s="2"/>
      <c r="B16" s="131"/>
      <c r="C16" s="145"/>
      <c r="D16" s="155">
        <f>$B$195</f>
        <v>0</v>
      </c>
      <c r="E16" s="142"/>
      <c r="F16" s="143"/>
      <c r="G16" s="144"/>
      <c r="H16" s="140"/>
      <c r="I16" s="187"/>
    </row>
    <row r="17" spans="1:9" x14ac:dyDescent="0.2">
      <c r="A17" s="2"/>
      <c r="B17" s="345" t="s">
        <v>344</v>
      </c>
      <c r="C17" s="152">
        <f>$B$265</f>
        <v>0</v>
      </c>
      <c r="D17" s="152">
        <f>$B$281</f>
        <v>0</v>
      </c>
      <c r="E17" s="284">
        <f>$B$309</f>
        <v>0</v>
      </c>
      <c r="F17" s="283">
        <f>$B$316</f>
        <v>0</v>
      </c>
      <c r="G17" s="139"/>
      <c r="H17" s="156">
        <f>$B$331</f>
        <v>0</v>
      </c>
      <c r="I17" s="187"/>
    </row>
    <row r="18" spans="1:9" ht="15" customHeight="1" x14ac:dyDescent="0.2">
      <c r="A18" s="2"/>
      <c r="B18" s="345"/>
      <c r="C18" s="154">
        <f>$B$272</f>
        <v>0</v>
      </c>
      <c r="D18" s="154">
        <f>$B$288</f>
        <v>0</v>
      </c>
      <c r="E18" s="284"/>
      <c r="F18" s="283"/>
      <c r="G18" s="154">
        <f>$B$323</f>
        <v>0</v>
      </c>
      <c r="H18" s="135"/>
      <c r="I18" s="187"/>
    </row>
    <row r="19" spans="1:9" x14ac:dyDescent="0.2">
      <c r="A19" s="2"/>
      <c r="B19" s="132"/>
      <c r="C19" s="146"/>
      <c r="D19" s="155">
        <f>$B$295</f>
        <v>0</v>
      </c>
      <c r="E19" s="147"/>
      <c r="F19" s="144"/>
      <c r="G19" s="144"/>
      <c r="H19" s="129"/>
      <c r="I19" s="187"/>
    </row>
    <row r="20" spans="1:9" x14ac:dyDescent="0.2">
      <c r="A20" s="2"/>
      <c r="B20" s="133">
        <v>4</v>
      </c>
      <c r="C20" s="152">
        <f>$B$340</f>
        <v>0</v>
      </c>
      <c r="D20" s="142"/>
      <c r="E20" s="124"/>
      <c r="F20" s="124"/>
      <c r="G20" s="124"/>
      <c r="H20" s="129"/>
      <c r="I20" s="187"/>
    </row>
    <row r="21" spans="1:9" x14ac:dyDescent="0.2">
      <c r="A21" s="2"/>
      <c r="B21" s="133">
        <v>5</v>
      </c>
      <c r="C21" s="152" t="s">
        <v>100</v>
      </c>
      <c r="D21" s="152" t="s">
        <v>100</v>
      </c>
      <c r="E21" s="138"/>
      <c r="F21" s="124"/>
      <c r="G21" s="124"/>
      <c r="H21" s="129"/>
      <c r="I21" s="187"/>
    </row>
    <row r="22" spans="1:9" x14ac:dyDescent="0.2">
      <c r="A22" s="2"/>
      <c r="B22" s="133">
        <v>6</v>
      </c>
      <c r="C22" s="152">
        <f>$B$380</f>
        <v>0</v>
      </c>
      <c r="D22" s="154">
        <f>$B$389</f>
        <v>0</v>
      </c>
      <c r="E22" s="155">
        <f>$B$397</f>
        <v>0</v>
      </c>
      <c r="F22" s="154">
        <f>$B$405</f>
        <v>0</v>
      </c>
      <c r="G22" s="124"/>
      <c r="H22" s="129"/>
      <c r="I22" s="187"/>
    </row>
    <row r="23" spans="1:9" x14ac:dyDescent="0.2">
      <c r="A23" s="2"/>
      <c r="B23" s="133">
        <v>7</v>
      </c>
      <c r="C23" s="152">
        <f>$B$418</f>
        <v>0</v>
      </c>
      <c r="D23" s="152">
        <f>$B$426</f>
        <v>0</v>
      </c>
      <c r="E23" s="152">
        <f>$B$440</f>
        <v>0</v>
      </c>
      <c r="F23" s="154">
        <f>$B$450</f>
        <v>0</v>
      </c>
      <c r="G23" s="138"/>
      <c r="H23" s="129"/>
      <c r="I23" s="187"/>
    </row>
    <row r="24" spans="1:9" x14ac:dyDescent="0.2">
      <c r="A24" s="2"/>
      <c r="B24" s="345">
        <v>8</v>
      </c>
      <c r="C24" s="296">
        <f>$B$462</f>
        <v>0</v>
      </c>
      <c r="D24" s="152">
        <f>$B$474</f>
        <v>0</v>
      </c>
      <c r="E24" s="152" t="str">
        <f>$B$507</f>
        <v>N/A</v>
      </c>
      <c r="F24" s="152">
        <f>$B$526</f>
        <v>0</v>
      </c>
      <c r="G24" s="152" t="s">
        <v>100</v>
      </c>
      <c r="H24" s="141"/>
      <c r="I24" s="187"/>
    </row>
    <row r="25" spans="1:9" x14ac:dyDescent="0.2">
      <c r="A25" s="2"/>
      <c r="B25" s="345"/>
      <c r="C25" s="297"/>
      <c r="D25" s="154">
        <f>$B$496</f>
        <v>0</v>
      </c>
      <c r="E25" s="148"/>
      <c r="F25" s="154">
        <f>$B$541</f>
        <v>0</v>
      </c>
      <c r="G25" s="146"/>
      <c r="H25" s="154">
        <f>$B$548</f>
        <v>0</v>
      </c>
      <c r="I25" s="187"/>
    </row>
    <row r="26" spans="1:9" x14ac:dyDescent="0.2">
      <c r="A26" s="2"/>
      <c r="B26" s="345">
        <v>9</v>
      </c>
      <c r="C26" s="152">
        <f>$B$563</f>
        <v>0</v>
      </c>
      <c r="D26" s="285">
        <f>$B$581</f>
        <v>0</v>
      </c>
      <c r="E26" s="188">
        <f>$B$589</f>
        <v>0</v>
      </c>
      <c r="F26" s="152">
        <f>$B$589</f>
        <v>0</v>
      </c>
      <c r="G26" s="152">
        <f>$B$604</f>
        <v>0</v>
      </c>
      <c r="H26" s="284">
        <f>$B$615</f>
        <v>0</v>
      </c>
      <c r="I26" s="187"/>
    </row>
    <row r="27" spans="1:9" ht="15" customHeight="1" x14ac:dyDescent="0.2">
      <c r="A27" s="2"/>
      <c r="B27" s="345"/>
      <c r="C27" s="154">
        <f>$B$566</f>
        <v>0</v>
      </c>
      <c r="D27" s="285"/>
      <c r="E27" s="154">
        <f>$B$592</f>
        <v>0</v>
      </c>
      <c r="F27" s="154">
        <f>$B$592</f>
        <v>0</v>
      </c>
      <c r="G27" s="154">
        <f>$B$607</f>
        <v>0</v>
      </c>
      <c r="H27" s="284"/>
      <c r="I27" s="187"/>
    </row>
    <row r="28" spans="1:9" ht="15" customHeight="1" x14ac:dyDescent="0.2">
      <c r="A28" s="2"/>
      <c r="B28" s="134"/>
      <c r="C28" s="155">
        <f>$B$627</f>
        <v>0</v>
      </c>
      <c r="D28" s="157">
        <f>$B$635</f>
        <v>0</v>
      </c>
      <c r="E28" s="155">
        <f>$B$643</f>
        <v>0</v>
      </c>
      <c r="F28" s="149"/>
      <c r="G28" s="150"/>
      <c r="H28" s="151"/>
      <c r="I28" s="187"/>
    </row>
    <row r="29" spans="1:9" ht="12.75" customHeight="1" x14ac:dyDescent="0.2">
      <c r="A29" s="121"/>
      <c r="B29" s="121"/>
      <c r="C29" s="121"/>
      <c r="D29" s="121"/>
      <c r="E29" s="121"/>
      <c r="F29" s="121"/>
      <c r="G29" s="121"/>
      <c r="H29" s="121"/>
      <c r="I29" s="115"/>
    </row>
    <row r="30" spans="1:9" ht="12.75" customHeight="1" x14ac:dyDescent="0.2">
      <c r="A30" s="114"/>
      <c r="B30" s="247"/>
      <c r="C30" s="248"/>
      <c r="D30" s="118" t="s">
        <v>478</v>
      </c>
      <c r="E30" s="114"/>
      <c r="F30" s="114"/>
      <c r="G30" s="114"/>
      <c r="H30" s="114"/>
      <c r="I30" s="115"/>
    </row>
    <row r="31" spans="1:9" ht="12.75" customHeight="1" x14ac:dyDescent="0.2">
      <c r="A31" s="114"/>
      <c r="B31" s="249"/>
      <c r="C31" s="248"/>
      <c r="D31" s="119" t="s">
        <v>481</v>
      </c>
      <c r="E31" s="115"/>
      <c r="F31" s="115"/>
      <c r="G31" s="115"/>
      <c r="H31" s="115"/>
      <c r="I31" s="115"/>
    </row>
    <row r="32" spans="1:9" ht="12.75" customHeight="1" x14ac:dyDescent="0.2">
      <c r="A32" s="114"/>
      <c r="B32" s="250"/>
      <c r="C32" s="248"/>
      <c r="D32" s="120" t="s">
        <v>479</v>
      </c>
      <c r="E32" s="116"/>
      <c r="F32" s="116"/>
      <c r="G32" s="116"/>
      <c r="H32" s="116"/>
      <c r="I32" s="115"/>
    </row>
    <row r="33" spans="1:9" ht="12.75" customHeight="1" x14ac:dyDescent="0.2">
      <c r="A33" s="114"/>
      <c r="B33" s="250"/>
      <c r="C33" s="248"/>
      <c r="D33" s="117" t="s">
        <v>480</v>
      </c>
      <c r="E33" s="116"/>
      <c r="F33" s="116"/>
      <c r="G33" s="116"/>
      <c r="H33" s="116"/>
      <c r="I33" s="115"/>
    </row>
    <row r="34" spans="1:9" s="255" customFormat="1" x14ac:dyDescent="0.2">
      <c r="A34" s="251"/>
      <c r="B34" s="252"/>
      <c r="C34" s="253"/>
      <c r="D34" s="253"/>
      <c r="E34" s="253"/>
      <c r="F34" s="253"/>
      <c r="G34" s="253"/>
      <c r="H34" s="253"/>
      <c r="I34" s="254"/>
    </row>
    <row r="35" spans="1:9" s="261" customFormat="1" x14ac:dyDescent="0.2">
      <c r="A35" s="257"/>
      <c r="B35" s="258" t="s">
        <v>4</v>
      </c>
      <c r="C35" s="259" t="s">
        <v>482</v>
      </c>
      <c r="D35" s="346" t="s">
        <v>483</v>
      </c>
      <c r="E35" s="346"/>
      <c r="F35" s="259" t="s">
        <v>4</v>
      </c>
      <c r="G35" s="259"/>
      <c r="H35" s="259"/>
      <c r="I35" s="260"/>
    </row>
    <row r="36" spans="1:9" s="261" customFormat="1" x14ac:dyDescent="0.2">
      <c r="A36" s="257"/>
      <c r="B36" s="262">
        <f>SUM(C12,D12,E12,C13,C14,D14,E14,F14,D16,C17,D17,E17,F17,H17,D19,C20,C21,D21,C22,C23,D23,E22,E23,C24,D24,E24,F24,G24,C26,D26,F26,G26,H26,C28,D28,E28)/100</f>
        <v>0</v>
      </c>
      <c r="C36" s="262">
        <f>COUNT(C12,D12,E12,C13,C14,D14,E14,F14,D16,C17,D17,E17,F17,H17,D19,C20,C21,D21,C22,C23,D23,E22,E23,C24,D24,E24,F24,G24,C26,D26,F26,G26,H26,C28,D28,E28)</f>
        <v>32</v>
      </c>
      <c r="D36" s="286" t="s">
        <v>484</v>
      </c>
      <c r="E36" s="286"/>
      <c r="F36" s="263">
        <f>(B36/C36)</f>
        <v>0</v>
      </c>
      <c r="G36" s="259"/>
      <c r="H36" s="259"/>
      <c r="I36" s="260"/>
    </row>
    <row r="37" spans="1:9" s="261" customFormat="1" x14ac:dyDescent="0.2">
      <c r="A37" s="257"/>
      <c r="B37" s="262">
        <f>SUM(C12,D12,E12,F12,G12,C13,C14,C15,D14,D15,E14,F14,G15,D16,C17,C18,D17,D18,E17,F17,G18,H17,D19,C20,C21,D21,C22,D22,E22,C23,D23,E23,F23,C24,D24,D25,E24,F24,F25,G24,H25,C26,C27,D26,E27,F26,F27,G26,G27,H26,C28,D28,E28,F22)/100</f>
        <v>0</v>
      </c>
      <c r="C37" s="259">
        <f>COUNT(C12,D12,E12,F12,G12,C13,C14,C15,D14,D15,E14,F14,G15,D16,C17,C18,D17,D18,E17,F17,G18,H17,D19,C20,C21,D21,C22,D22,E22,C23,D23,E23,F23,C24,C25,D24,D25,E24,F24,F25,G24,H25,C26,C27,D26,E27,F26,F27,G26,G27,H26,C28,D28,E28,F22)</f>
        <v>50</v>
      </c>
      <c r="D37" s="286" t="s">
        <v>485</v>
      </c>
      <c r="E37" s="286"/>
      <c r="F37" s="263">
        <f>(B37/C37)</f>
        <v>0</v>
      </c>
      <c r="G37" s="259"/>
      <c r="H37" s="259"/>
      <c r="I37" s="260"/>
    </row>
    <row r="38" spans="1:9" s="261" customFormat="1" x14ac:dyDescent="0.2">
      <c r="A38" s="257"/>
      <c r="B38" s="262">
        <f>SUM(C12,D12,E12,F12,G12,C13,C14,C15,D14,D15,E14,F14,G15,C17,C18,D17,D18,E17,F17,G18,H17,C20,C21,D21,C22,D22,C23,D23,E23,F23,C24,D24,D25,E24,F24,F25,G24,H25,C26,C27,D26,E27,F26,F27,G26,G27,H26,F22)/100</f>
        <v>0</v>
      </c>
      <c r="C38" s="259">
        <f>COUNT(C12,D12,E12,F12,G12,C13,C14,C15,D14,D15,E14,F14,G15,C17,C18,D17,D18,E17,F17,G18,H17,C20,C21,D21,C22,D22,C23,D23,E23,F23,C24,C25,D24,D25,E24,F24,F25,G24,H25,C26,C27,D26,E27,F26,F27,G26,G27,H26,F22)</f>
        <v>44</v>
      </c>
      <c r="D38" s="286" t="s">
        <v>486</v>
      </c>
      <c r="E38" s="286"/>
      <c r="F38" s="263">
        <f>(B38/C38)</f>
        <v>0</v>
      </c>
      <c r="G38" s="259"/>
      <c r="H38" s="259"/>
      <c r="I38" s="260"/>
    </row>
    <row r="39" spans="1:9" s="255" customFormat="1" x14ac:dyDescent="0.2">
      <c r="A39" s="251"/>
      <c r="B39" s="256"/>
      <c r="C39" s="253"/>
      <c r="D39" s="287"/>
      <c r="E39" s="287"/>
      <c r="F39" s="253"/>
      <c r="G39" s="253"/>
      <c r="H39" s="253"/>
      <c r="I39" s="254"/>
    </row>
    <row r="40" spans="1:9" s="172" customFormat="1" ht="15" customHeight="1" x14ac:dyDescent="0.2">
      <c r="A40" s="168"/>
      <c r="B40" s="288"/>
      <c r="C40" s="289"/>
      <c r="D40" s="169" t="s">
        <v>482</v>
      </c>
      <c r="E40" s="169" t="s">
        <v>4</v>
      </c>
      <c r="F40" s="170" t="s">
        <v>513</v>
      </c>
      <c r="G40" s="171" t="s">
        <v>482</v>
      </c>
      <c r="H40" s="171" t="s">
        <v>4</v>
      </c>
      <c r="I40" s="171" t="s">
        <v>514</v>
      </c>
    </row>
    <row r="41" spans="1:9" s="178" customFormat="1" x14ac:dyDescent="0.2">
      <c r="A41" s="165"/>
      <c r="B41" s="290" t="s">
        <v>515</v>
      </c>
      <c r="C41" s="291"/>
      <c r="D41" s="173">
        <f>COUNT($C$12,$D$12,$E$12,$C$13,$C$20,$C$21,$D$21,$C$22,$E$22,$C$23,$D$23,$E$23,$C$26,$D$26,$F$26,$G$26,$H$26,$C$28,$D$28,$E$28)</f>
        <v>18</v>
      </c>
      <c r="E41" s="173">
        <f>SUM($C$12,$D$12,$E$12,$C$13,$C$20,$C$21,$D$21,$C$22,$E$22,$C$23,$D$23,$E$23,$C$26,$D$26,$F$26,$G$26,$H$26,$C$28,$D$28,$E$28)/100</f>
        <v>0</v>
      </c>
      <c r="F41" s="174">
        <f>$E$41/$D$41</f>
        <v>0</v>
      </c>
      <c r="G41" s="175">
        <f>COUNT($C$12,$D$12,$E$12,$F$12,$G$12,$C$13,$C$20,$C$21,$D$21,$C$22,$D$22,$C$23,$D$23,$E$23,$F$23,$C$26,$C$27,$D$26,$E$27,$F$26,$F$27,$G$26,$G$27,$H$26)</f>
        <v>22</v>
      </c>
      <c r="H41" s="176">
        <f>SUM($C$12,$D$12,$E$12,$F$12,$G$12,$C$13,$C$20,$C$21,$D$21,$C$22,$D$22,$C$23,$D$23,$E$23,$F$23,$C$26,$C$27,$D$26,$E$27,$F$26,$F$27,$G$26,$G$27,$H$26)/100</f>
        <v>0</v>
      </c>
      <c r="I41" s="177">
        <f>$H$41/$G$41</f>
        <v>0</v>
      </c>
    </row>
    <row r="42" spans="1:9" s="178" customFormat="1" x14ac:dyDescent="0.2">
      <c r="A42" s="165"/>
      <c r="B42" s="290" t="s">
        <v>516</v>
      </c>
      <c r="C42" s="291"/>
      <c r="D42" s="173">
        <f>COUNT($C$14,$D$14,$E$14,$F$14)</f>
        <v>4</v>
      </c>
      <c r="E42" s="173">
        <f>SUM($C$14,$D$14,$E$14,$F$14)/100</f>
        <v>0</v>
      </c>
      <c r="F42" s="174">
        <f>E42/D42</f>
        <v>0</v>
      </c>
      <c r="G42" s="175">
        <f>COUNT($C$14,$C$15,$D$14,$D$15,$E$14,$F$14,$G$15)</f>
        <v>7</v>
      </c>
      <c r="H42" s="176">
        <f>SUM($C$14,$C$15,$D$14,$D$15,$E$14,$F$14,$G$15)/100</f>
        <v>0</v>
      </c>
      <c r="I42" s="177">
        <f>$H$42/$G$42</f>
        <v>0</v>
      </c>
    </row>
    <row r="43" spans="1:9" s="178" customFormat="1" ht="12.75" customHeight="1" x14ac:dyDescent="0.2">
      <c r="A43" s="165"/>
      <c r="B43" s="292" t="s">
        <v>517</v>
      </c>
      <c r="C43" s="293"/>
      <c r="D43" s="173">
        <f>COUNT($C$17,$D$17,$E$17,$F$17,$H$17,$D$19)</f>
        <v>6</v>
      </c>
      <c r="E43" s="173">
        <f>SUM($C$17,$D$17,$E$17,$F$17,$H$17,$D$19)/100</f>
        <v>0</v>
      </c>
      <c r="F43" s="179">
        <f>E43/D43</f>
        <v>0</v>
      </c>
      <c r="G43" s="180">
        <f>COUNT($C$17,$C$18,$D$17,$D$18,$E$17,$F$17,$G$18,$H$17)</f>
        <v>8</v>
      </c>
      <c r="H43" s="180">
        <f>SUM($C$17,$C$18,$D$17,$D$18,$E$17,$F$17,$G$18,$H$17)/100</f>
        <v>0</v>
      </c>
      <c r="I43" s="177">
        <f>$H$43/$G$43</f>
        <v>0</v>
      </c>
    </row>
    <row r="44" spans="1:9" s="178" customFormat="1" ht="12.75" customHeight="1" x14ac:dyDescent="0.2">
      <c r="A44" s="165"/>
      <c r="B44" s="294" t="s">
        <v>518</v>
      </c>
      <c r="C44" s="295"/>
      <c r="D44" s="181">
        <f>COUNT($C$24,$D$24,$E$24,$F$24,$G$24)</f>
        <v>3</v>
      </c>
      <c r="E44" s="182">
        <f>SUM($C$24,$D$24,$E$24,$F$24,$G$24)/100</f>
        <v>0</v>
      </c>
      <c r="F44" s="183">
        <f>E44/D44</f>
        <v>0</v>
      </c>
      <c r="G44" s="180">
        <f>COUNT($C$24,$C$25,$D$24,$D$26,$E$24,$F$24,$F$25,$G$24,$H$25)</f>
        <v>6</v>
      </c>
      <c r="H44" s="180">
        <f>SUM($C$24,$C$25,$D$24,$D$26,$E$24,$F$24,$F$25,$G$24,$H$25)/100</f>
        <v>0</v>
      </c>
      <c r="I44" s="177">
        <f>$H$44/$G$44</f>
        <v>0</v>
      </c>
    </row>
    <row r="45" spans="1:9" s="167" customFormat="1" x14ac:dyDescent="0.2">
      <c r="A45" s="165"/>
      <c r="B45" s="280"/>
      <c r="C45" s="166"/>
      <c r="D45" s="166"/>
      <c r="E45" s="166"/>
      <c r="F45" s="184"/>
      <c r="G45" s="166"/>
      <c r="H45" s="166"/>
      <c r="I45" s="196"/>
    </row>
    <row r="46" spans="1:9" x14ac:dyDescent="0.2">
      <c r="A46" s="114"/>
      <c r="B46" s="280"/>
      <c r="C46" s="116"/>
      <c r="D46" s="116"/>
      <c r="E46" s="116"/>
      <c r="F46" s="116"/>
      <c r="G46" s="116"/>
      <c r="H46" s="116"/>
      <c r="I46" s="115"/>
    </row>
    <row r="47" spans="1:9" x14ac:dyDescent="0.2">
      <c r="A47" s="114"/>
      <c r="B47" s="280"/>
      <c r="C47" s="116"/>
      <c r="D47" s="116"/>
      <c r="E47" s="116"/>
      <c r="F47" s="116"/>
      <c r="G47" s="116"/>
      <c r="H47" s="116"/>
      <c r="I47" s="115"/>
    </row>
    <row r="48" spans="1:9" x14ac:dyDescent="0.2">
      <c r="A48" s="114"/>
      <c r="B48" s="114"/>
      <c r="C48" s="114"/>
      <c r="D48" s="114"/>
      <c r="E48" s="114"/>
      <c r="F48" s="114"/>
      <c r="G48" s="114"/>
      <c r="H48" s="114"/>
      <c r="I48" s="115"/>
    </row>
    <row r="49" spans="1:9" x14ac:dyDescent="0.2">
      <c r="A49" s="5" t="s">
        <v>3</v>
      </c>
      <c r="B49" s="6"/>
      <c r="C49" s="6"/>
      <c r="D49" s="6"/>
      <c r="E49" s="6"/>
      <c r="F49" s="6"/>
      <c r="G49" s="6"/>
      <c r="H49" s="6"/>
      <c r="I49" s="197"/>
    </row>
    <row r="50" spans="1:9" ht="51" customHeight="1" x14ac:dyDescent="0.2">
      <c r="A50" s="277" t="s">
        <v>5</v>
      </c>
      <c r="B50" s="278"/>
      <c r="C50" s="278"/>
      <c r="D50" s="278"/>
      <c r="E50" s="278"/>
      <c r="F50" s="278"/>
      <c r="G50" s="278"/>
      <c r="H50" s="278"/>
      <c r="I50" s="279"/>
    </row>
    <row r="51" spans="1:9" x14ac:dyDescent="0.2">
      <c r="A51" s="7" t="s">
        <v>6</v>
      </c>
      <c r="B51" s="8"/>
      <c r="C51" s="8"/>
      <c r="D51" s="8"/>
      <c r="E51" s="8"/>
      <c r="F51" s="8"/>
      <c r="G51" s="8"/>
      <c r="H51" s="8"/>
      <c r="I51" s="186"/>
    </row>
    <row r="52" spans="1:9" x14ac:dyDescent="0.2">
      <c r="A52" s="276" t="s">
        <v>7</v>
      </c>
      <c r="B52" s="276"/>
      <c r="C52" s="276"/>
      <c r="D52" s="276"/>
      <c r="E52" s="276"/>
      <c r="F52" s="276"/>
      <c r="G52" s="276"/>
      <c r="H52" s="276"/>
      <c r="I52" s="10" t="s">
        <v>4</v>
      </c>
    </row>
    <row r="53" spans="1:9" x14ac:dyDescent="0.2">
      <c r="A53" s="9">
        <v>1</v>
      </c>
      <c r="B53" s="264" t="s">
        <v>21</v>
      </c>
      <c r="C53" s="264"/>
      <c r="D53" s="264"/>
      <c r="E53" s="264"/>
      <c r="F53" s="264"/>
      <c r="G53" s="264"/>
      <c r="H53" s="264"/>
      <c r="I53" s="15" t="str">
        <f>Documentation!$I$11</f>
        <v>*</v>
      </c>
    </row>
    <row r="54" spans="1:9" x14ac:dyDescent="0.2">
      <c r="A54" s="9">
        <v>2</v>
      </c>
      <c r="B54" s="264" t="s">
        <v>22</v>
      </c>
      <c r="C54" s="264"/>
      <c r="D54" s="264"/>
      <c r="E54" s="264"/>
      <c r="F54" s="264"/>
      <c r="G54" s="264"/>
      <c r="H54" s="264"/>
      <c r="I54" s="15" t="str">
        <f>Documentation!$I$12</f>
        <v>*</v>
      </c>
    </row>
    <row r="55" spans="1:9" x14ac:dyDescent="0.2">
      <c r="A55" s="9">
        <v>3</v>
      </c>
      <c r="B55" s="264" t="s">
        <v>8</v>
      </c>
      <c r="C55" s="264"/>
      <c r="D55" s="264"/>
      <c r="E55" s="264"/>
      <c r="F55" s="264"/>
      <c r="G55" s="264"/>
      <c r="H55" s="264"/>
      <c r="I55" s="15" t="str">
        <f>Documentation!$I$25</f>
        <v>*</v>
      </c>
    </row>
    <row r="56" spans="1:9" ht="12.75" customHeight="1" x14ac:dyDescent="0.2">
      <c r="A56" s="9">
        <v>4</v>
      </c>
      <c r="B56" s="264" t="s">
        <v>28</v>
      </c>
      <c r="C56" s="264"/>
      <c r="D56" s="264"/>
      <c r="E56" s="264"/>
      <c r="F56" s="264"/>
      <c r="G56" s="264"/>
      <c r="H56" s="264"/>
      <c r="I56" s="15" t="str">
        <f>Documentation!$I$34</f>
        <v>*</v>
      </c>
    </row>
    <row r="57" spans="1:9" ht="25.5" customHeight="1" x14ac:dyDescent="0.2">
      <c r="A57" s="9">
        <v>5</v>
      </c>
      <c r="B57" s="264" t="s">
        <v>23</v>
      </c>
      <c r="C57" s="264"/>
      <c r="D57" s="264"/>
      <c r="E57" s="264"/>
      <c r="F57" s="264"/>
      <c r="G57" s="264"/>
      <c r="H57" s="264"/>
      <c r="I57" s="15" t="str">
        <f>Documentation!I39</f>
        <v>*</v>
      </c>
    </row>
    <row r="58" spans="1:9" ht="25.5" customHeight="1" x14ac:dyDescent="0.2">
      <c r="A58" s="9">
        <v>6</v>
      </c>
      <c r="B58" s="264" t="s">
        <v>9</v>
      </c>
      <c r="C58" s="264"/>
      <c r="D58" s="264"/>
      <c r="E58" s="264"/>
      <c r="F58" s="264"/>
      <c r="G58" s="264"/>
      <c r="H58" s="264"/>
      <c r="I58" s="15" t="str">
        <f>Documentation!$I$43</f>
        <v>*</v>
      </c>
    </row>
    <row r="59" spans="1:9" ht="38.25" customHeight="1" x14ac:dyDescent="0.2">
      <c r="A59" s="9">
        <v>7</v>
      </c>
      <c r="B59" s="264" t="s">
        <v>24</v>
      </c>
      <c r="C59" s="264"/>
      <c r="D59" s="264"/>
      <c r="E59" s="264"/>
      <c r="F59" s="264"/>
      <c r="G59" s="264"/>
      <c r="H59" s="264"/>
      <c r="I59" s="15" t="str">
        <f>Documentation!$I$59</f>
        <v>*</v>
      </c>
    </row>
    <row r="60" spans="1:9" ht="25.5" customHeight="1" x14ac:dyDescent="0.2">
      <c r="A60" s="9">
        <v>8</v>
      </c>
      <c r="B60" s="264" t="s">
        <v>25</v>
      </c>
      <c r="C60" s="264"/>
      <c r="D60" s="264"/>
      <c r="E60" s="264"/>
      <c r="F60" s="264"/>
      <c r="G60" s="264"/>
      <c r="H60" s="264"/>
      <c r="I60" s="15" t="str">
        <f>Documentation!$I$61</f>
        <v>*</v>
      </c>
    </row>
    <row r="61" spans="1:9" ht="25.5" customHeight="1" x14ac:dyDescent="0.2">
      <c r="A61" s="9">
        <v>9</v>
      </c>
      <c r="B61" s="264" t="s">
        <v>26</v>
      </c>
      <c r="C61" s="264"/>
      <c r="D61" s="264"/>
      <c r="E61" s="264"/>
      <c r="F61" s="264"/>
      <c r="G61" s="264"/>
      <c r="H61" s="264"/>
      <c r="I61" s="15" t="str">
        <f>Documentation!$I$63</f>
        <v>*</v>
      </c>
    </row>
    <row r="62" spans="1:9" ht="25.5" customHeight="1" x14ac:dyDescent="0.2">
      <c r="A62" s="9">
        <v>10</v>
      </c>
      <c r="B62" s="264" t="s">
        <v>27</v>
      </c>
      <c r="C62" s="264"/>
      <c r="D62" s="264"/>
      <c r="E62" s="264"/>
      <c r="F62" s="264"/>
      <c r="G62" s="264"/>
      <c r="H62" s="264"/>
      <c r="I62" s="15" t="str">
        <f>Documentation!$I$64</f>
        <v>*</v>
      </c>
    </row>
    <row r="63" spans="1:9" ht="38.25" customHeight="1" x14ac:dyDescent="0.2">
      <c r="A63" s="9">
        <v>11</v>
      </c>
      <c r="B63" s="264" t="s">
        <v>10</v>
      </c>
      <c r="C63" s="264"/>
      <c r="D63" s="264"/>
      <c r="E63" s="264"/>
      <c r="F63" s="264"/>
      <c r="G63" s="264"/>
      <c r="H63" s="264"/>
      <c r="I63" s="15" t="str">
        <f>Documentation!$I$68</f>
        <v>*</v>
      </c>
    </row>
    <row r="64" spans="1:9" ht="12.75" customHeight="1" x14ac:dyDescent="0.2">
      <c r="A64" s="47"/>
      <c r="B64" s="48"/>
      <c r="C64" s="48"/>
      <c r="D64" s="48"/>
      <c r="E64" s="48"/>
      <c r="F64" s="48"/>
      <c r="G64" s="48"/>
      <c r="H64" s="49" t="s">
        <v>232</v>
      </c>
      <c r="I64" s="15">
        <f>SUM(I53:I63)</f>
        <v>0</v>
      </c>
    </row>
    <row r="65" spans="1:9" ht="12.75" customHeight="1" x14ac:dyDescent="0.2">
      <c r="A65" s="319"/>
      <c r="B65" s="319"/>
      <c r="C65" s="319"/>
      <c r="D65" s="319"/>
      <c r="E65" s="319"/>
      <c r="F65" s="319"/>
      <c r="G65" s="319"/>
      <c r="H65" s="319"/>
      <c r="I65" s="319"/>
    </row>
    <row r="66" spans="1:9" ht="12.75" customHeight="1" x14ac:dyDescent="0.2">
      <c r="A66" s="44"/>
      <c r="B66" s="265" t="s">
        <v>233</v>
      </c>
      <c r="C66" s="266"/>
      <c r="D66" s="46">
        <v>1</v>
      </c>
      <c r="E66" s="46">
        <v>0.8</v>
      </c>
      <c r="F66" s="46">
        <v>0.5</v>
      </c>
      <c r="G66" s="46">
        <v>0.2</v>
      </c>
      <c r="H66" s="46">
        <v>0</v>
      </c>
      <c r="I66" s="198"/>
    </row>
    <row r="67" spans="1:9" ht="64.5" customHeight="1" x14ac:dyDescent="0.2">
      <c r="A67" s="44"/>
      <c r="B67" s="298">
        <f>Documentation!$B$72</f>
        <v>0</v>
      </c>
      <c r="C67" s="299"/>
      <c r="D67" s="43" t="s">
        <v>554</v>
      </c>
      <c r="E67" s="43" t="s">
        <v>555</v>
      </c>
      <c r="F67" s="43" t="s">
        <v>234</v>
      </c>
      <c r="G67" s="43" t="s">
        <v>235</v>
      </c>
      <c r="H67" s="43" t="s">
        <v>236</v>
      </c>
      <c r="I67" s="198"/>
    </row>
    <row r="69" spans="1:9" x14ac:dyDescent="0.2">
      <c r="A69" s="306" t="s">
        <v>11</v>
      </c>
      <c r="B69" s="307"/>
      <c r="C69" s="307"/>
      <c r="D69" s="307"/>
      <c r="E69" s="307"/>
      <c r="F69" s="307"/>
      <c r="G69" s="307"/>
      <c r="H69" s="307"/>
      <c r="I69" s="308"/>
    </row>
    <row r="70" spans="1:9" ht="114.75" customHeight="1" x14ac:dyDescent="0.2">
      <c r="A70" s="277" t="s">
        <v>17</v>
      </c>
      <c r="B70" s="278"/>
      <c r="C70" s="278"/>
      <c r="D70" s="278"/>
      <c r="E70" s="278"/>
      <c r="F70" s="278"/>
      <c r="G70" s="278"/>
      <c r="H70" s="278"/>
      <c r="I70" s="279"/>
    </row>
    <row r="71" spans="1:9" x14ac:dyDescent="0.2">
      <c r="A71" s="272" t="s">
        <v>12</v>
      </c>
      <c r="B71" s="273"/>
      <c r="C71" s="273"/>
      <c r="D71" s="273"/>
      <c r="E71" s="273"/>
      <c r="F71" s="273"/>
      <c r="G71" s="273"/>
      <c r="H71" s="273"/>
      <c r="I71" s="274"/>
    </row>
    <row r="72" spans="1:9" x14ac:dyDescent="0.2">
      <c r="A72" s="276" t="s">
        <v>13</v>
      </c>
      <c r="B72" s="276"/>
      <c r="C72" s="276"/>
      <c r="D72" s="276"/>
      <c r="E72" s="276"/>
      <c r="F72" s="276"/>
      <c r="G72" s="276"/>
      <c r="H72" s="276"/>
      <c r="I72" s="10" t="s">
        <v>4</v>
      </c>
    </row>
    <row r="73" spans="1:9" x14ac:dyDescent="0.2">
      <c r="A73" s="9">
        <v>1</v>
      </c>
      <c r="B73" s="264" t="s">
        <v>14</v>
      </c>
      <c r="C73" s="264"/>
      <c r="D73" s="264"/>
      <c r="E73" s="264"/>
      <c r="F73" s="264"/>
      <c r="G73" s="264"/>
      <c r="H73" s="264"/>
      <c r="I73" s="15" t="str">
        <f>Documentation!$I$78</f>
        <v>*</v>
      </c>
    </row>
    <row r="74" spans="1:9" x14ac:dyDescent="0.2">
      <c r="A74" s="9">
        <v>2</v>
      </c>
      <c r="B74" s="264" t="s">
        <v>15</v>
      </c>
      <c r="C74" s="264"/>
      <c r="D74" s="264"/>
      <c r="E74" s="264"/>
      <c r="F74" s="264"/>
      <c r="G74" s="264"/>
      <c r="H74" s="264"/>
      <c r="I74" s="15" t="str">
        <f>Documentation!$I$79</f>
        <v>*</v>
      </c>
    </row>
    <row r="75" spans="1:9" x14ac:dyDescent="0.2">
      <c r="A75" s="9">
        <v>3</v>
      </c>
      <c r="B75" s="264" t="s">
        <v>16</v>
      </c>
      <c r="C75" s="264"/>
      <c r="D75" s="264"/>
      <c r="E75" s="264"/>
      <c r="F75" s="264"/>
      <c r="G75" s="264"/>
      <c r="H75" s="264"/>
      <c r="I75" s="15" t="str">
        <f>Documentation!$I$86</f>
        <v>*</v>
      </c>
    </row>
    <row r="76" spans="1:9" ht="12.75" customHeight="1" x14ac:dyDescent="0.2">
      <c r="A76" s="47"/>
      <c r="B76" s="48"/>
      <c r="C76" s="48"/>
      <c r="D76" s="48"/>
      <c r="E76" s="48"/>
      <c r="F76" s="48"/>
      <c r="G76" s="48"/>
      <c r="H76" s="49" t="s">
        <v>232</v>
      </c>
      <c r="I76" s="15">
        <f>Documentation!$I$87</f>
        <v>0</v>
      </c>
    </row>
    <row r="77" spans="1:9" ht="12.75" customHeight="1" x14ac:dyDescent="0.2">
      <c r="A77" s="319"/>
      <c r="B77" s="319"/>
      <c r="C77" s="319"/>
      <c r="D77" s="319"/>
      <c r="E77" s="319"/>
      <c r="F77" s="319"/>
      <c r="G77" s="319"/>
      <c r="H77" s="319"/>
      <c r="I77" s="319"/>
    </row>
    <row r="78" spans="1:9" ht="12.75" customHeight="1" x14ac:dyDescent="0.2">
      <c r="A78" s="44"/>
      <c r="B78" s="265" t="s">
        <v>233</v>
      </c>
      <c r="C78" s="266"/>
      <c r="D78" s="46">
        <v>1</v>
      </c>
      <c r="E78" s="46">
        <v>0.8</v>
      </c>
      <c r="F78" s="46">
        <v>0.5</v>
      </c>
      <c r="G78" s="46">
        <v>0.2</v>
      </c>
      <c r="H78" s="46">
        <v>0</v>
      </c>
      <c r="I78" s="198"/>
    </row>
    <row r="79" spans="1:9" ht="64.5" customHeight="1" x14ac:dyDescent="0.2">
      <c r="A79" s="44"/>
      <c r="B79" s="298">
        <f>Documentation!$B$90</f>
        <v>0</v>
      </c>
      <c r="C79" s="299"/>
      <c r="D79" s="43" t="s">
        <v>237</v>
      </c>
      <c r="E79" s="43" t="s">
        <v>238</v>
      </c>
      <c r="F79" s="43" t="s">
        <v>239</v>
      </c>
      <c r="G79" s="43" t="s">
        <v>240</v>
      </c>
      <c r="H79" s="43" t="s">
        <v>241</v>
      </c>
      <c r="I79" s="198"/>
    </row>
    <row r="81" spans="1:9" x14ac:dyDescent="0.2">
      <c r="A81" s="306" t="s">
        <v>11</v>
      </c>
      <c r="B81" s="307"/>
      <c r="C81" s="307"/>
      <c r="D81" s="307"/>
      <c r="E81" s="307"/>
      <c r="F81" s="307"/>
      <c r="G81" s="307"/>
      <c r="H81" s="307"/>
      <c r="I81" s="308"/>
    </row>
    <row r="82" spans="1:9" ht="38.25" customHeight="1" x14ac:dyDescent="0.2">
      <c r="A82" s="277" t="s">
        <v>38</v>
      </c>
      <c r="B82" s="278"/>
      <c r="C82" s="278"/>
      <c r="D82" s="278"/>
      <c r="E82" s="278"/>
      <c r="F82" s="278"/>
      <c r="G82" s="278"/>
      <c r="H82" s="278"/>
      <c r="I82" s="279"/>
    </row>
    <row r="83" spans="1:9" x14ac:dyDescent="0.2">
      <c r="A83" s="272" t="s">
        <v>31</v>
      </c>
      <c r="B83" s="273"/>
      <c r="C83" s="273"/>
      <c r="D83" s="273"/>
      <c r="E83" s="273"/>
      <c r="F83" s="273"/>
      <c r="G83" s="273"/>
      <c r="H83" s="273"/>
      <c r="I83" s="274"/>
    </row>
    <row r="84" spans="1:9" ht="12.75" customHeight="1" x14ac:dyDescent="0.2">
      <c r="A84" s="276" t="s">
        <v>32</v>
      </c>
      <c r="B84" s="276"/>
      <c r="C84" s="276"/>
      <c r="D84" s="276"/>
      <c r="E84" s="276"/>
      <c r="F84" s="276"/>
      <c r="G84" s="276"/>
      <c r="H84" s="276"/>
      <c r="I84" s="10" t="s">
        <v>4</v>
      </c>
    </row>
    <row r="85" spans="1:9" ht="38.25" customHeight="1" x14ac:dyDescent="0.2">
      <c r="A85" s="9">
        <v>1</v>
      </c>
      <c r="B85" s="264" t="s">
        <v>33</v>
      </c>
      <c r="C85" s="264"/>
      <c r="D85" s="264"/>
      <c r="E85" s="264"/>
      <c r="F85" s="264"/>
      <c r="G85" s="264"/>
      <c r="H85" s="264"/>
      <c r="I85" s="15" t="str">
        <f>Documentation!$I$96</f>
        <v>*</v>
      </c>
    </row>
    <row r="86" spans="1:9" ht="12.75" customHeight="1" x14ac:dyDescent="0.2">
      <c r="A86" s="47"/>
      <c r="B86" s="48"/>
      <c r="C86" s="48"/>
      <c r="D86" s="48"/>
      <c r="E86" s="48"/>
      <c r="F86" s="48"/>
      <c r="G86" s="48"/>
      <c r="H86" s="49" t="s">
        <v>232</v>
      </c>
      <c r="I86" s="15">
        <f>SUM(I85)</f>
        <v>0</v>
      </c>
    </row>
    <row r="87" spans="1:9" x14ac:dyDescent="0.2">
      <c r="A87" s="11"/>
      <c r="B87" s="12"/>
      <c r="C87" s="12"/>
      <c r="D87" s="12"/>
      <c r="E87" s="12"/>
      <c r="F87" s="12"/>
      <c r="G87" s="12"/>
      <c r="H87" s="12"/>
      <c r="I87" s="199"/>
    </row>
    <row r="88" spans="1:9" ht="12.75" customHeight="1" x14ac:dyDescent="0.2">
      <c r="A88" s="44"/>
      <c r="B88" s="265" t="s">
        <v>233</v>
      </c>
      <c r="C88" s="266"/>
      <c r="D88" s="46">
        <v>1</v>
      </c>
      <c r="E88" s="46">
        <v>0.8</v>
      </c>
      <c r="F88" s="46">
        <v>0.5</v>
      </c>
      <c r="G88" s="46">
        <v>0.2</v>
      </c>
      <c r="H88" s="46">
        <v>0</v>
      </c>
      <c r="I88" s="198"/>
    </row>
    <row r="89" spans="1:9" ht="64.5" customHeight="1" x14ac:dyDescent="0.2">
      <c r="A89" s="44"/>
      <c r="B89" s="298">
        <f>Documentation!$B$100</f>
        <v>0</v>
      </c>
      <c r="C89" s="299"/>
      <c r="D89" s="43" t="s">
        <v>242</v>
      </c>
      <c r="E89" s="43" t="s">
        <v>239</v>
      </c>
      <c r="F89" s="43" t="s">
        <v>239</v>
      </c>
      <c r="G89" s="43" t="s">
        <v>239</v>
      </c>
      <c r="H89" s="43" t="s">
        <v>243</v>
      </c>
      <c r="I89" s="198"/>
    </row>
    <row r="90" spans="1:9" x14ac:dyDescent="0.2">
      <c r="A90" s="11"/>
      <c r="B90" s="12"/>
      <c r="C90" s="12"/>
      <c r="D90" s="12"/>
      <c r="E90" s="12"/>
      <c r="F90" s="12"/>
      <c r="G90" s="12"/>
      <c r="H90" s="12"/>
      <c r="I90" s="199"/>
    </row>
    <row r="91" spans="1:9" x14ac:dyDescent="0.2">
      <c r="A91" s="306" t="s">
        <v>11</v>
      </c>
      <c r="B91" s="307"/>
      <c r="C91" s="307"/>
      <c r="D91" s="307"/>
      <c r="E91" s="307"/>
      <c r="F91" s="307"/>
      <c r="G91" s="307"/>
      <c r="H91" s="307"/>
      <c r="I91" s="308"/>
    </row>
    <row r="92" spans="1:9" ht="38.25" customHeight="1" x14ac:dyDescent="0.2">
      <c r="A92" s="277" t="s">
        <v>34</v>
      </c>
      <c r="B92" s="278"/>
      <c r="C92" s="278"/>
      <c r="D92" s="278"/>
      <c r="E92" s="278"/>
      <c r="F92" s="278"/>
      <c r="G92" s="278"/>
      <c r="H92" s="278"/>
      <c r="I92" s="279"/>
    </row>
    <row r="93" spans="1:9" x14ac:dyDescent="0.2">
      <c r="A93" s="272" t="s">
        <v>35</v>
      </c>
      <c r="B93" s="273"/>
      <c r="C93" s="273"/>
      <c r="D93" s="273"/>
      <c r="E93" s="273"/>
      <c r="F93" s="273"/>
      <c r="G93" s="273"/>
      <c r="H93" s="273"/>
      <c r="I93" s="274"/>
    </row>
    <row r="94" spans="1:9" ht="12.75" customHeight="1" x14ac:dyDescent="0.2">
      <c r="A94" s="277" t="s">
        <v>37</v>
      </c>
      <c r="B94" s="278"/>
      <c r="C94" s="278"/>
      <c r="D94" s="278"/>
      <c r="E94" s="278"/>
      <c r="F94" s="278"/>
      <c r="G94" s="278"/>
      <c r="H94" s="279"/>
      <c r="I94" s="10" t="s">
        <v>4</v>
      </c>
    </row>
    <row r="95" spans="1:9" ht="25.5" customHeight="1" x14ac:dyDescent="0.2">
      <c r="A95" s="9">
        <v>1</v>
      </c>
      <c r="B95" s="264" t="s">
        <v>36</v>
      </c>
      <c r="C95" s="264"/>
      <c r="D95" s="264"/>
      <c r="E95" s="264"/>
      <c r="F95" s="264"/>
      <c r="G95" s="264"/>
      <c r="H95" s="264"/>
      <c r="I95" s="15" t="str">
        <f>Documentation!$I$106</f>
        <v>*</v>
      </c>
    </row>
    <row r="96" spans="1:9" ht="12.75" customHeight="1" x14ac:dyDescent="0.2">
      <c r="A96" s="47"/>
      <c r="B96" s="48"/>
      <c r="C96" s="48"/>
      <c r="D96" s="48"/>
      <c r="E96" s="48"/>
      <c r="F96" s="48"/>
      <c r="G96" s="48"/>
      <c r="H96" s="49" t="s">
        <v>232</v>
      </c>
      <c r="I96" s="15">
        <f>Documentation!$I$107</f>
        <v>0</v>
      </c>
    </row>
    <row r="97" spans="1:9" x14ac:dyDescent="0.2">
      <c r="A97" s="11"/>
      <c r="B97" s="12"/>
      <c r="C97" s="12"/>
      <c r="D97" s="12"/>
      <c r="E97" s="12"/>
      <c r="F97" s="12"/>
      <c r="G97" s="12"/>
      <c r="H97" s="12"/>
      <c r="I97" s="199"/>
    </row>
    <row r="98" spans="1:9" ht="12.75" customHeight="1" x14ac:dyDescent="0.2">
      <c r="A98" s="44"/>
      <c r="B98" s="265" t="s">
        <v>233</v>
      </c>
      <c r="C98" s="266"/>
      <c r="D98" s="46">
        <v>1</v>
      </c>
      <c r="E98" s="46">
        <v>0.8</v>
      </c>
      <c r="F98" s="46">
        <v>0.5</v>
      </c>
      <c r="G98" s="46">
        <v>0.2</v>
      </c>
      <c r="H98" s="46">
        <v>0</v>
      </c>
      <c r="I98" s="198"/>
    </row>
    <row r="99" spans="1:9" ht="64.5" customHeight="1" x14ac:dyDescent="0.2">
      <c r="A99" s="44"/>
      <c r="B99" s="298">
        <f>Documentation!$B$110</f>
        <v>0</v>
      </c>
      <c r="C99" s="299"/>
      <c r="D99" s="43" t="s">
        <v>242</v>
      </c>
      <c r="E99" s="43" t="s">
        <v>239</v>
      </c>
      <c r="F99" s="43" t="s">
        <v>239</v>
      </c>
      <c r="G99" s="43" t="s">
        <v>239</v>
      </c>
      <c r="H99" s="43" t="s">
        <v>243</v>
      </c>
      <c r="I99" s="198"/>
    </row>
    <row r="100" spans="1:9" x14ac:dyDescent="0.2">
      <c r="A100" s="11"/>
      <c r="B100" s="12"/>
      <c r="C100" s="12"/>
      <c r="D100" s="12"/>
      <c r="E100" s="12"/>
      <c r="F100" s="12"/>
      <c r="G100" s="12"/>
      <c r="H100" s="12"/>
      <c r="I100" s="199"/>
    </row>
    <row r="101" spans="1:9" x14ac:dyDescent="0.2">
      <c r="A101" s="306" t="s">
        <v>11</v>
      </c>
      <c r="B101" s="307"/>
      <c r="C101" s="307"/>
      <c r="D101" s="307"/>
      <c r="E101" s="307"/>
      <c r="F101" s="307"/>
      <c r="G101" s="307"/>
      <c r="H101" s="307"/>
      <c r="I101" s="308"/>
    </row>
    <row r="102" spans="1:9" ht="38.25" customHeight="1" x14ac:dyDescent="0.2">
      <c r="A102" s="277" t="s">
        <v>34</v>
      </c>
      <c r="B102" s="278"/>
      <c r="C102" s="278"/>
      <c r="D102" s="278"/>
      <c r="E102" s="278"/>
      <c r="F102" s="278"/>
      <c r="G102" s="278"/>
      <c r="H102" s="278"/>
      <c r="I102" s="279"/>
    </row>
    <row r="103" spans="1:9" x14ac:dyDescent="0.2">
      <c r="A103" s="272" t="s">
        <v>39</v>
      </c>
      <c r="B103" s="273"/>
      <c r="C103" s="273"/>
      <c r="D103" s="273"/>
      <c r="E103" s="273"/>
      <c r="F103" s="273"/>
      <c r="G103" s="273"/>
      <c r="H103" s="273"/>
      <c r="I103" s="274"/>
    </row>
    <row r="104" spans="1:9" ht="12.75" customHeight="1" x14ac:dyDescent="0.2">
      <c r="A104" s="277"/>
      <c r="B104" s="278"/>
      <c r="C104" s="278"/>
      <c r="D104" s="278"/>
      <c r="E104" s="278"/>
      <c r="F104" s="278"/>
      <c r="G104" s="278"/>
      <c r="H104" s="279"/>
      <c r="I104" s="10" t="s">
        <v>4</v>
      </c>
    </row>
    <row r="105" spans="1:9" ht="38.25" customHeight="1" x14ac:dyDescent="0.2">
      <c r="A105" s="9">
        <v>1</v>
      </c>
      <c r="B105" s="264" t="s">
        <v>40</v>
      </c>
      <c r="C105" s="264"/>
      <c r="D105" s="264"/>
      <c r="E105" s="264"/>
      <c r="F105" s="264"/>
      <c r="G105" s="264"/>
      <c r="H105" s="264"/>
      <c r="I105" s="15" t="str">
        <f>Documentation!$I$116</f>
        <v>*</v>
      </c>
    </row>
    <row r="106" spans="1:9" ht="12.75" customHeight="1" x14ac:dyDescent="0.2">
      <c r="A106" s="47"/>
      <c r="B106" s="48"/>
      <c r="C106" s="48"/>
      <c r="D106" s="48"/>
      <c r="E106" s="48"/>
      <c r="F106" s="48"/>
      <c r="G106" s="48"/>
      <c r="H106" s="49" t="s">
        <v>232</v>
      </c>
      <c r="I106" s="15">
        <f>Documentation!$I$117</f>
        <v>0</v>
      </c>
    </row>
    <row r="107" spans="1:9" x14ac:dyDescent="0.2">
      <c r="A107" s="11"/>
      <c r="B107" s="12"/>
      <c r="C107" s="12"/>
      <c r="D107" s="12"/>
      <c r="E107" s="12"/>
      <c r="F107" s="12"/>
      <c r="G107" s="12"/>
      <c r="H107" s="12"/>
      <c r="I107" s="199"/>
    </row>
    <row r="108" spans="1:9" ht="12.75" customHeight="1" x14ac:dyDescent="0.2">
      <c r="A108" s="44"/>
      <c r="B108" s="265" t="s">
        <v>233</v>
      </c>
      <c r="C108" s="266"/>
      <c r="D108" s="46">
        <v>1</v>
      </c>
      <c r="E108" s="46">
        <v>0.8</v>
      </c>
      <c r="F108" s="46">
        <v>0.5</v>
      </c>
      <c r="G108" s="46">
        <v>0.2</v>
      </c>
      <c r="H108" s="46">
        <v>0</v>
      </c>
      <c r="I108" s="198"/>
    </row>
    <row r="109" spans="1:9" ht="64.5" customHeight="1" x14ac:dyDescent="0.2">
      <c r="A109" s="44"/>
      <c r="B109" s="298">
        <f>Documentation!$B$120</f>
        <v>0</v>
      </c>
      <c r="C109" s="299"/>
      <c r="D109" s="43" t="s">
        <v>242</v>
      </c>
      <c r="E109" s="43" t="s">
        <v>239</v>
      </c>
      <c r="F109" s="43" t="s">
        <v>239</v>
      </c>
      <c r="G109" s="43" t="s">
        <v>239</v>
      </c>
      <c r="H109" s="43" t="s">
        <v>243</v>
      </c>
      <c r="I109" s="198"/>
    </row>
    <row r="110" spans="1:9" x14ac:dyDescent="0.2">
      <c r="A110" s="11"/>
      <c r="B110" s="12"/>
      <c r="C110" s="12"/>
      <c r="D110" s="12"/>
      <c r="E110" s="12"/>
      <c r="F110" s="12"/>
      <c r="G110" s="12"/>
      <c r="H110" s="12"/>
      <c r="I110" s="199"/>
    </row>
    <row r="111" spans="1:9" x14ac:dyDescent="0.2">
      <c r="A111" s="306" t="s">
        <v>18</v>
      </c>
      <c r="B111" s="307"/>
      <c r="C111" s="307"/>
      <c r="D111" s="307"/>
      <c r="E111" s="307"/>
      <c r="F111" s="307"/>
      <c r="G111" s="307"/>
      <c r="H111" s="307"/>
      <c r="I111" s="308"/>
    </row>
    <row r="112" spans="1:9" ht="51" customHeight="1" x14ac:dyDescent="0.2">
      <c r="A112" s="277" t="s">
        <v>19</v>
      </c>
      <c r="B112" s="278"/>
      <c r="C112" s="278"/>
      <c r="D112" s="278"/>
      <c r="E112" s="278"/>
      <c r="F112" s="278"/>
      <c r="G112" s="278"/>
      <c r="H112" s="278"/>
      <c r="I112" s="279"/>
    </row>
    <row r="113" spans="1:9" x14ac:dyDescent="0.2">
      <c r="A113" s="272" t="s">
        <v>29</v>
      </c>
      <c r="B113" s="273"/>
      <c r="C113" s="273"/>
      <c r="D113" s="273"/>
      <c r="E113" s="273"/>
      <c r="F113" s="273"/>
      <c r="G113" s="273"/>
      <c r="H113" s="273"/>
      <c r="I113" s="274"/>
    </row>
    <row r="114" spans="1:9" x14ac:dyDescent="0.2">
      <c r="A114" s="277" t="s">
        <v>20</v>
      </c>
      <c r="B114" s="278"/>
      <c r="C114" s="278"/>
      <c r="D114" s="278"/>
      <c r="E114" s="278"/>
      <c r="F114" s="278"/>
      <c r="G114" s="278"/>
      <c r="H114" s="279"/>
      <c r="I114" s="10" t="s">
        <v>4</v>
      </c>
    </row>
    <row r="115" spans="1:9" ht="38.25" customHeight="1" x14ac:dyDescent="0.2">
      <c r="A115" s="9">
        <v>1</v>
      </c>
      <c r="B115" s="300" t="s">
        <v>30</v>
      </c>
      <c r="C115" s="301"/>
      <c r="D115" s="301"/>
      <c r="E115" s="301"/>
      <c r="F115" s="301"/>
      <c r="G115" s="301"/>
      <c r="H115" s="302"/>
      <c r="I115" s="15" t="str">
        <f>Documentation!$I$126</f>
        <v>*</v>
      </c>
    </row>
    <row r="116" spans="1:9" ht="38.25" customHeight="1" x14ac:dyDescent="0.2">
      <c r="A116" s="9">
        <v>2</v>
      </c>
      <c r="B116" s="264" t="s">
        <v>41</v>
      </c>
      <c r="C116" s="264"/>
      <c r="D116" s="264"/>
      <c r="E116" s="264"/>
      <c r="F116" s="264"/>
      <c r="G116" s="264"/>
      <c r="H116" s="264"/>
      <c r="I116" s="15" t="str">
        <f>Documentation!$I$136</f>
        <v>*</v>
      </c>
    </row>
    <row r="117" spans="1:9" ht="25.5" customHeight="1" x14ac:dyDescent="0.2">
      <c r="A117" s="9">
        <v>3</v>
      </c>
      <c r="B117" s="264" t="s">
        <v>42</v>
      </c>
      <c r="C117" s="264"/>
      <c r="D117" s="264"/>
      <c r="E117" s="264"/>
      <c r="F117" s="264"/>
      <c r="G117" s="264"/>
      <c r="H117" s="264"/>
      <c r="I117" s="15" t="str">
        <f>Documentation!$I$143</f>
        <v>*</v>
      </c>
    </row>
    <row r="118" spans="1:9" ht="12.75" customHeight="1" x14ac:dyDescent="0.2">
      <c r="A118" s="47"/>
      <c r="B118" s="48"/>
      <c r="C118" s="48"/>
      <c r="D118" s="48"/>
      <c r="E118" s="48"/>
      <c r="F118" s="48"/>
      <c r="G118" s="48"/>
      <c r="H118" s="49" t="s">
        <v>232</v>
      </c>
      <c r="I118" s="15">
        <f>SUM(I115:I117)</f>
        <v>0</v>
      </c>
    </row>
    <row r="119" spans="1:9" x14ac:dyDescent="0.2">
      <c r="A119" s="11"/>
      <c r="B119" s="12"/>
      <c r="C119" s="12"/>
      <c r="D119" s="12"/>
      <c r="E119" s="12"/>
      <c r="F119" s="12"/>
      <c r="G119" s="12"/>
      <c r="H119" s="12"/>
      <c r="I119" s="199"/>
    </row>
    <row r="120" spans="1:9" ht="12.75" customHeight="1" x14ac:dyDescent="0.2">
      <c r="A120" s="44"/>
      <c r="B120" s="265" t="s">
        <v>233</v>
      </c>
      <c r="C120" s="266"/>
      <c r="D120" s="46">
        <v>1</v>
      </c>
      <c r="E120" s="46">
        <v>0.8</v>
      </c>
      <c r="F120" s="46">
        <v>0.5</v>
      </c>
      <c r="G120" s="46">
        <v>0.2</v>
      </c>
      <c r="H120" s="46">
        <v>0</v>
      </c>
      <c r="I120" s="198"/>
    </row>
    <row r="121" spans="1:9" ht="64.5" customHeight="1" x14ac:dyDescent="0.2">
      <c r="A121" s="44"/>
      <c r="B121" s="298">
        <f>Documentation!$B$147</f>
        <v>0</v>
      </c>
      <c r="C121" s="299"/>
      <c r="D121" s="43" t="s">
        <v>237</v>
      </c>
      <c r="E121" s="43" t="s">
        <v>238</v>
      </c>
      <c r="F121" s="43" t="s">
        <v>239</v>
      </c>
      <c r="G121" s="43" t="s">
        <v>244</v>
      </c>
      <c r="H121" s="43" t="s">
        <v>241</v>
      </c>
      <c r="I121" s="198"/>
    </row>
    <row r="122" spans="1:9" x14ac:dyDescent="0.2">
      <c r="A122" s="11"/>
      <c r="B122" s="12"/>
      <c r="C122" s="12"/>
      <c r="D122" s="12"/>
      <c r="E122" s="12"/>
      <c r="F122" s="12"/>
      <c r="G122" s="12"/>
      <c r="H122" s="12"/>
      <c r="I122" s="199"/>
    </row>
    <row r="124" spans="1:9" x14ac:dyDescent="0.2">
      <c r="A124" s="306" t="s">
        <v>43</v>
      </c>
      <c r="B124" s="307"/>
      <c r="C124" s="307"/>
      <c r="D124" s="307"/>
      <c r="E124" s="307"/>
      <c r="F124" s="307"/>
      <c r="G124" s="307"/>
      <c r="H124" s="307"/>
      <c r="I124" s="308"/>
    </row>
    <row r="125" spans="1:9" ht="199.5" customHeight="1" x14ac:dyDescent="0.2">
      <c r="A125" s="277" t="s">
        <v>264</v>
      </c>
      <c r="B125" s="278"/>
      <c r="C125" s="278"/>
      <c r="D125" s="278"/>
      <c r="E125" s="278"/>
      <c r="F125" s="278"/>
      <c r="G125" s="278"/>
      <c r="H125" s="278"/>
      <c r="I125" s="279"/>
    </row>
    <row r="127" spans="1:9" x14ac:dyDescent="0.2">
      <c r="A127" s="314" t="s">
        <v>44</v>
      </c>
      <c r="B127" s="314"/>
      <c r="C127" s="314"/>
      <c r="D127" s="314"/>
      <c r="E127" s="314"/>
      <c r="F127" s="314"/>
      <c r="G127" s="314"/>
      <c r="H127" s="314"/>
      <c r="I127" s="314"/>
    </row>
    <row r="128" spans="1:9" x14ac:dyDescent="0.2">
      <c r="A128" s="315" t="s">
        <v>45</v>
      </c>
      <c r="B128" s="315"/>
      <c r="C128" s="315"/>
      <c r="D128" s="315"/>
      <c r="E128" s="315"/>
      <c r="F128" s="315"/>
      <c r="G128" s="315"/>
      <c r="H128" s="315"/>
      <c r="I128" s="315"/>
    </row>
    <row r="129" spans="1:9" s="4" customFormat="1" x14ac:dyDescent="0.2">
      <c r="A129" s="313" t="s">
        <v>48</v>
      </c>
      <c r="B129" s="313"/>
      <c r="C129" s="313"/>
      <c r="D129" s="313"/>
      <c r="E129" s="313"/>
      <c r="F129" s="14"/>
      <c r="G129" s="14" t="s">
        <v>47</v>
      </c>
      <c r="H129" s="14"/>
      <c r="I129" s="185" t="s">
        <v>46</v>
      </c>
    </row>
    <row r="130" spans="1:9" x14ac:dyDescent="0.2">
      <c r="A130" s="9" t="s">
        <v>49</v>
      </c>
      <c r="B130" s="276" t="s">
        <v>67</v>
      </c>
      <c r="C130" s="276"/>
      <c r="D130" s="276"/>
      <c r="E130" s="276"/>
      <c r="F130" s="15">
        <f>'CREDENTIALING FILE AUDIT TOOL'!$H$67</f>
        <v>8</v>
      </c>
      <c r="G130" s="15" t="s">
        <v>50</v>
      </c>
      <c r="H130" s="15">
        <f>'CREDENTIALING FILE AUDIT TOOL'!$H$68</f>
        <v>8</v>
      </c>
      <c r="I130" s="42">
        <f>'CREDENTIALING FILE AUDIT TOOL'!$H$69</f>
        <v>1</v>
      </c>
    </row>
    <row r="131" spans="1:9" x14ac:dyDescent="0.2">
      <c r="A131" s="9" t="s">
        <v>51</v>
      </c>
      <c r="B131" s="276" t="s">
        <v>68</v>
      </c>
      <c r="C131" s="276"/>
      <c r="D131" s="276"/>
      <c r="E131" s="276"/>
      <c r="F131" s="15">
        <f>'CREDENTIALING FILE AUDIT TOOL'!$I$67</f>
        <v>8</v>
      </c>
      <c r="G131" s="15" t="s">
        <v>50</v>
      </c>
      <c r="H131" s="15">
        <f>'CREDENTIALING FILE AUDIT TOOL'!$I$68</f>
        <v>8</v>
      </c>
      <c r="I131" s="42">
        <f>'CREDENTIALING FILE AUDIT TOOL'!$I$69</f>
        <v>1</v>
      </c>
    </row>
    <row r="132" spans="1:9" x14ac:dyDescent="0.2">
      <c r="A132" s="9" t="s">
        <v>51</v>
      </c>
      <c r="B132" s="276" t="s">
        <v>69</v>
      </c>
      <c r="C132" s="276"/>
      <c r="D132" s="276"/>
      <c r="E132" s="276"/>
      <c r="F132" s="15">
        <f>'CREDENTIALING FILE AUDIT TOOL'!$J$67</f>
        <v>8</v>
      </c>
      <c r="G132" s="15" t="s">
        <v>50</v>
      </c>
      <c r="H132" s="15">
        <f>'CREDENTIALING FILE AUDIT TOOL'!$J$68</f>
        <v>8</v>
      </c>
      <c r="I132" s="42">
        <f>'CREDENTIALING FILE AUDIT TOOL'!$J$69</f>
        <v>1</v>
      </c>
    </row>
    <row r="133" spans="1:9" x14ac:dyDescent="0.2">
      <c r="A133" s="9" t="s">
        <v>52</v>
      </c>
      <c r="B133" s="275" t="s">
        <v>543</v>
      </c>
      <c r="C133" s="276"/>
      <c r="D133" s="276"/>
      <c r="E133" s="276"/>
      <c r="F133" s="15">
        <f>'CREDENTIALING FILE AUDIT TOOL'!$K$67</f>
        <v>8</v>
      </c>
      <c r="G133" s="15" t="s">
        <v>50</v>
      </c>
      <c r="H133" s="15">
        <f>'CREDENTIALING FILE AUDIT TOOL'!$K$68</f>
        <v>8</v>
      </c>
      <c r="I133" s="42">
        <f>'CREDENTIALING FILE AUDIT TOOL'!$K$69</f>
        <v>1</v>
      </c>
    </row>
    <row r="134" spans="1:9" x14ac:dyDescent="0.2">
      <c r="A134" s="9" t="s">
        <v>53</v>
      </c>
      <c r="B134" s="275" t="s">
        <v>544</v>
      </c>
      <c r="C134" s="276"/>
      <c r="D134" s="276"/>
      <c r="E134" s="276"/>
      <c r="F134" s="15">
        <f>'CREDENTIALING FILE AUDIT TOOL'!$L$67</f>
        <v>8</v>
      </c>
      <c r="G134" s="15" t="s">
        <v>50</v>
      </c>
      <c r="H134" s="15">
        <f>'CREDENTIALING FILE AUDIT TOOL'!$L$68</f>
        <v>8</v>
      </c>
      <c r="I134" s="42">
        <f>'CREDENTIALING FILE AUDIT TOOL'!$L$69</f>
        <v>1</v>
      </c>
    </row>
    <row r="135" spans="1:9" x14ac:dyDescent="0.2">
      <c r="A135" s="9" t="s">
        <v>54</v>
      </c>
      <c r="B135" s="276" t="s">
        <v>70</v>
      </c>
      <c r="C135" s="276"/>
      <c r="D135" s="276"/>
      <c r="E135" s="276"/>
      <c r="F135" s="15">
        <f>'CREDENTIALING FILE AUDIT TOOL'!$M$67</f>
        <v>8</v>
      </c>
      <c r="G135" s="15" t="s">
        <v>50</v>
      </c>
      <c r="H135" s="15">
        <f>'CREDENTIALING FILE AUDIT TOOL'!$M$68</f>
        <v>8</v>
      </c>
      <c r="I135" s="42">
        <f>'CREDENTIALING FILE AUDIT TOOL'!$M$69</f>
        <v>1</v>
      </c>
    </row>
    <row r="136" spans="1:9" ht="12" customHeight="1" x14ac:dyDescent="0.2">
      <c r="A136" s="9" t="s">
        <v>55</v>
      </c>
      <c r="B136" s="275" t="s">
        <v>246</v>
      </c>
      <c r="C136" s="276"/>
      <c r="D136" s="276"/>
      <c r="E136" s="276"/>
      <c r="F136" s="15">
        <f>'CREDENTIALING FILE AUDIT TOOL'!$N$67</f>
        <v>8</v>
      </c>
      <c r="G136" s="15" t="s">
        <v>50</v>
      </c>
      <c r="H136" s="15">
        <f>'CREDENTIALING FILE AUDIT TOOL'!$N$68</f>
        <v>8</v>
      </c>
      <c r="I136" s="42">
        <f>'CREDENTIALING FILE AUDIT TOOL'!$N$69</f>
        <v>1</v>
      </c>
    </row>
    <row r="137" spans="1:9" x14ac:dyDescent="0.2">
      <c r="A137" s="309" t="s">
        <v>247</v>
      </c>
      <c r="B137" s="309"/>
      <c r="C137" s="309"/>
      <c r="D137" s="309"/>
      <c r="E137" s="309"/>
      <c r="F137" s="309"/>
      <c r="G137" s="309"/>
      <c r="H137" s="309"/>
      <c r="I137" s="309"/>
    </row>
    <row r="138" spans="1:9" ht="24.75" customHeight="1" x14ac:dyDescent="0.2">
      <c r="A138" s="9" t="s">
        <v>57</v>
      </c>
      <c r="B138" s="300" t="s">
        <v>87</v>
      </c>
      <c r="C138" s="301"/>
      <c r="D138" s="301"/>
      <c r="E138" s="302"/>
      <c r="F138" s="15">
        <f>'CREDENTIALING FILE AUDIT TOOL'!$O$67</f>
        <v>8</v>
      </c>
      <c r="G138" s="15" t="s">
        <v>50</v>
      </c>
      <c r="H138" s="15">
        <f>'CREDENTIALING FILE AUDIT TOOL'!$O$68</f>
        <v>8</v>
      </c>
      <c r="I138" s="42">
        <f>'CREDENTIALING FILE AUDIT TOOL'!$O$69</f>
        <v>1</v>
      </c>
    </row>
    <row r="139" spans="1:9" x14ac:dyDescent="0.2">
      <c r="A139" s="9" t="s">
        <v>58</v>
      </c>
      <c r="B139" s="276" t="s">
        <v>250</v>
      </c>
      <c r="C139" s="276"/>
      <c r="D139" s="276"/>
      <c r="E139" s="276"/>
      <c r="F139" s="15">
        <f>'CREDENTIALING FILE AUDIT TOOL'!$P$67</f>
        <v>8</v>
      </c>
      <c r="G139" s="15" t="s">
        <v>50</v>
      </c>
      <c r="H139" s="15">
        <f>'CREDENTIALING FILE AUDIT TOOL'!$P$68</f>
        <v>8</v>
      </c>
      <c r="I139" s="42">
        <f>'CREDENTIALING FILE AUDIT TOOL'!$P$69</f>
        <v>1</v>
      </c>
    </row>
    <row r="140" spans="1:9" x14ac:dyDescent="0.2">
      <c r="A140" s="9" t="s">
        <v>59</v>
      </c>
      <c r="B140" s="276" t="s">
        <v>248</v>
      </c>
      <c r="C140" s="276"/>
      <c r="D140" s="276"/>
      <c r="E140" s="276"/>
      <c r="F140" s="15">
        <f>'CREDENTIALING FILE AUDIT TOOL'!$Q$67</f>
        <v>8</v>
      </c>
      <c r="G140" s="15" t="s">
        <v>50</v>
      </c>
      <c r="H140" s="15">
        <f>'CREDENTIALING FILE AUDIT TOOL'!$Q$68</f>
        <v>8</v>
      </c>
      <c r="I140" s="42">
        <f>'CREDENTIALING FILE AUDIT TOOL'!$Q$69</f>
        <v>1</v>
      </c>
    </row>
    <row r="141" spans="1:9" x14ac:dyDescent="0.2">
      <c r="A141" s="9" t="s">
        <v>60</v>
      </c>
      <c r="B141" s="276" t="s">
        <v>251</v>
      </c>
      <c r="C141" s="276"/>
      <c r="D141" s="276"/>
      <c r="E141" s="276"/>
      <c r="F141" s="15">
        <f>'CREDENTIALING FILE AUDIT TOOL'!$R$67</f>
        <v>8</v>
      </c>
      <c r="G141" s="15" t="s">
        <v>50</v>
      </c>
      <c r="H141" s="15">
        <f>'CREDENTIALING FILE AUDIT TOOL'!$R$68</f>
        <v>8</v>
      </c>
      <c r="I141" s="42">
        <f>'CREDENTIALING FILE AUDIT TOOL'!$R$69</f>
        <v>1</v>
      </c>
    </row>
    <row r="142" spans="1:9" x14ac:dyDescent="0.2">
      <c r="A142" s="309" t="s">
        <v>56</v>
      </c>
      <c r="B142" s="309"/>
      <c r="C142" s="309"/>
      <c r="D142" s="309"/>
      <c r="E142" s="309"/>
      <c r="F142" s="309"/>
      <c r="G142" s="309"/>
      <c r="H142" s="309"/>
      <c r="I142" s="309"/>
    </row>
    <row r="143" spans="1:9" ht="38.25" customHeight="1" x14ac:dyDescent="0.2">
      <c r="A143" s="9" t="s">
        <v>61</v>
      </c>
      <c r="B143" s="310" t="s">
        <v>75</v>
      </c>
      <c r="C143" s="311"/>
      <c r="D143" s="311"/>
      <c r="E143" s="312"/>
      <c r="F143" s="15">
        <f>'CREDENTIALING FILE AUDIT TOOL'!$S$67</f>
        <v>8</v>
      </c>
      <c r="G143" s="15" t="s">
        <v>50</v>
      </c>
      <c r="H143" s="15">
        <f>'CREDENTIALING FILE AUDIT TOOL'!$S$68</f>
        <v>8</v>
      </c>
      <c r="I143" s="42">
        <f>'CREDENTIALING FILE AUDIT TOOL'!$S$69</f>
        <v>1</v>
      </c>
    </row>
    <row r="144" spans="1:9" x14ac:dyDescent="0.2">
      <c r="A144" s="9" t="s">
        <v>62</v>
      </c>
      <c r="B144" s="275" t="s">
        <v>77</v>
      </c>
      <c r="C144" s="275"/>
      <c r="D144" s="275"/>
      <c r="E144" s="275"/>
      <c r="F144" s="15">
        <f>'CREDENTIALING FILE AUDIT TOOL'!$T$67</f>
        <v>8</v>
      </c>
      <c r="G144" s="15" t="s">
        <v>50</v>
      </c>
      <c r="H144" s="15">
        <f>'CREDENTIALING FILE AUDIT TOOL'!$T$68</f>
        <v>8</v>
      </c>
      <c r="I144" s="42">
        <f>'CREDENTIALING FILE AUDIT TOOL'!$T$69</f>
        <v>1</v>
      </c>
    </row>
    <row r="145" spans="1:9" x14ac:dyDescent="0.2">
      <c r="A145" s="9" t="s">
        <v>63</v>
      </c>
      <c r="B145" s="275" t="s">
        <v>76</v>
      </c>
      <c r="C145" s="275"/>
      <c r="D145" s="275"/>
      <c r="E145" s="275"/>
      <c r="F145" s="15">
        <f>'CREDENTIALING FILE AUDIT TOOL'!$U$67</f>
        <v>8</v>
      </c>
      <c r="G145" s="15" t="s">
        <v>50</v>
      </c>
      <c r="H145" s="15">
        <f>'CREDENTIALING FILE AUDIT TOOL'!$U$68</f>
        <v>8</v>
      </c>
      <c r="I145" s="42">
        <f>'CREDENTIALING FILE AUDIT TOOL'!$U$69</f>
        <v>1</v>
      </c>
    </row>
    <row r="146" spans="1:9" x14ac:dyDescent="0.2">
      <c r="A146" s="9" t="s">
        <v>64</v>
      </c>
      <c r="B146" s="275" t="s">
        <v>78</v>
      </c>
      <c r="C146" s="275"/>
      <c r="D146" s="275"/>
      <c r="E146" s="275"/>
      <c r="F146" s="15">
        <f>'CREDENTIALING FILE AUDIT TOOL'!$V$67</f>
        <v>8</v>
      </c>
      <c r="G146" s="15" t="s">
        <v>50</v>
      </c>
      <c r="H146" s="15">
        <f>'CREDENTIALING FILE AUDIT TOOL'!$V$68</f>
        <v>8</v>
      </c>
      <c r="I146" s="42">
        <f>'CREDENTIALING FILE AUDIT TOOL'!$V$69</f>
        <v>1</v>
      </c>
    </row>
    <row r="147" spans="1:9" x14ac:dyDescent="0.2">
      <c r="A147" s="9" t="s">
        <v>65</v>
      </c>
      <c r="B147" s="275" t="s">
        <v>79</v>
      </c>
      <c r="C147" s="275"/>
      <c r="D147" s="275"/>
      <c r="E147" s="275"/>
      <c r="F147" s="15">
        <f>'CREDENTIALING FILE AUDIT TOOL'!$W$67</f>
        <v>8</v>
      </c>
      <c r="G147" s="15" t="s">
        <v>50</v>
      </c>
      <c r="H147" s="15">
        <f>'CREDENTIALING FILE AUDIT TOOL'!$W$68</f>
        <v>8</v>
      </c>
      <c r="I147" s="42">
        <f>'CREDENTIALING FILE AUDIT TOOL'!$W$69</f>
        <v>1</v>
      </c>
    </row>
    <row r="148" spans="1:9" ht="25.5" customHeight="1" x14ac:dyDescent="0.2">
      <c r="A148" s="9" t="s">
        <v>66</v>
      </c>
      <c r="B148" s="275" t="s">
        <v>80</v>
      </c>
      <c r="C148" s="275"/>
      <c r="D148" s="275"/>
      <c r="E148" s="275"/>
      <c r="F148" s="15">
        <f>'CREDENTIALING FILE AUDIT TOOL'!$X$67</f>
        <v>8</v>
      </c>
      <c r="G148" s="15" t="s">
        <v>50</v>
      </c>
      <c r="H148" s="15">
        <f>'CREDENTIALING FILE AUDIT TOOL'!$X$68</f>
        <v>8</v>
      </c>
      <c r="I148" s="42">
        <f>'CREDENTIALING FILE AUDIT TOOL'!$X$69</f>
        <v>1</v>
      </c>
    </row>
    <row r="149" spans="1:9" x14ac:dyDescent="0.2">
      <c r="A149" s="309" t="s">
        <v>247</v>
      </c>
      <c r="B149" s="309"/>
      <c r="C149" s="309"/>
      <c r="D149" s="309"/>
      <c r="E149" s="309"/>
      <c r="F149" s="309"/>
      <c r="G149" s="309"/>
      <c r="H149" s="309"/>
      <c r="I149" s="309"/>
    </row>
    <row r="150" spans="1:9" ht="12.75" customHeight="1" x14ac:dyDescent="0.2">
      <c r="A150" s="9" t="s">
        <v>252</v>
      </c>
      <c r="B150" s="300" t="s">
        <v>412</v>
      </c>
      <c r="C150" s="301"/>
      <c r="D150" s="301"/>
      <c r="E150" s="302"/>
      <c r="F150" s="15">
        <f>'CREDENTIALING FILE AUDIT TOOL'!$Y$67</f>
        <v>8</v>
      </c>
      <c r="G150" s="15" t="s">
        <v>50</v>
      </c>
      <c r="H150" s="15">
        <f>'CREDENTIALING FILE AUDIT TOOL'!$Y$68</f>
        <v>8</v>
      </c>
      <c r="I150" s="42">
        <f>'CREDENTIALING FILE AUDIT TOOL'!$Y$69</f>
        <v>1</v>
      </c>
    </row>
    <row r="151" spans="1:9" x14ac:dyDescent="0.2">
      <c r="A151" s="9" t="s">
        <v>253</v>
      </c>
      <c r="B151" s="276" t="s">
        <v>295</v>
      </c>
      <c r="C151" s="276"/>
      <c r="D151" s="276"/>
      <c r="E151" s="276"/>
      <c r="F151" s="15">
        <f>'CREDENTIALING FILE AUDIT TOOL'!$Z$67</f>
        <v>8</v>
      </c>
      <c r="G151" s="15" t="s">
        <v>50</v>
      </c>
      <c r="H151" s="15">
        <f>'CREDENTIALING FILE AUDIT TOOL'!$Z$68</f>
        <v>8</v>
      </c>
      <c r="I151" s="42">
        <f>'CREDENTIALING FILE AUDIT TOOL'!$Z$69</f>
        <v>1</v>
      </c>
    </row>
    <row r="153" spans="1:9" x14ac:dyDescent="0.2">
      <c r="A153" s="306" t="s">
        <v>43</v>
      </c>
      <c r="B153" s="307"/>
      <c r="C153" s="307"/>
      <c r="D153" s="307"/>
      <c r="E153" s="307"/>
      <c r="F153" s="307"/>
      <c r="G153" s="307"/>
      <c r="H153" s="307"/>
      <c r="I153" s="308"/>
    </row>
    <row r="154" spans="1:9" x14ac:dyDescent="0.2">
      <c r="A154" s="272" t="s">
        <v>71</v>
      </c>
      <c r="B154" s="273"/>
      <c r="C154" s="273"/>
      <c r="D154" s="273"/>
      <c r="E154" s="273"/>
      <c r="F154" s="273"/>
      <c r="G154" s="273"/>
      <c r="H154" s="273"/>
      <c r="I154" s="274"/>
    </row>
    <row r="155" spans="1:9" x14ac:dyDescent="0.2">
      <c r="A155" s="277" t="s">
        <v>72</v>
      </c>
      <c r="B155" s="278"/>
      <c r="C155" s="278"/>
      <c r="D155" s="278"/>
      <c r="E155" s="278"/>
      <c r="F155" s="278"/>
      <c r="G155" s="278"/>
      <c r="H155" s="279"/>
      <c r="I155" s="10" t="s">
        <v>4</v>
      </c>
    </row>
    <row r="156" spans="1:9" ht="12.75" customHeight="1" x14ac:dyDescent="0.2">
      <c r="A156" s="9">
        <v>1</v>
      </c>
      <c r="B156" s="300" t="s">
        <v>274</v>
      </c>
      <c r="C156" s="301"/>
      <c r="D156" s="301"/>
      <c r="E156" s="301"/>
      <c r="F156" s="301"/>
      <c r="G156" s="301"/>
      <c r="H156" s="302"/>
      <c r="I156" s="86">
        <f>'CREDENTIALING FILE AUDIT TOOL'!$H$69</f>
        <v>1</v>
      </c>
    </row>
    <row r="157" spans="1:9" ht="12.75" customHeight="1" x14ac:dyDescent="0.2">
      <c r="A157" s="9">
        <v>2</v>
      </c>
      <c r="B157" s="264" t="s">
        <v>275</v>
      </c>
      <c r="C157" s="264"/>
      <c r="D157" s="264"/>
      <c r="E157" s="264"/>
      <c r="F157" s="264"/>
      <c r="G157" s="264"/>
      <c r="H157" s="264"/>
      <c r="I157" s="86">
        <f>'CREDENTIALING FILE AUDIT TOOL'!$I$69</f>
        <v>1</v>
      </c>
    </row>
    <row r="158" spans="1:9" ht="12" customHeight="1" x14ac:dyDescent="0.2">
      <c r="A158" s="9">
        <v>3</v>
      </c>
      <c r="B158" s="264" t="s">
        <v>276</v>
      </c>
      <c r="C158" s="264"/>
      <c r="D158" s="264"/>
      <c r="E158" s="264"/>
      <c r="F158" s="264"/>
      <c r="G158" s="264"/>
      <c r="H158" s="264"/>
      <c r="I158" s="86">
        <f>'CREDENTIALING FILE AUDIT TOOL'!$K$69</f>
        <v>1</v>
      </c>
    </row>
    <row r="159" spans="1:9" ht="12" customHeight="1" x14ac:dyDescent="0.2">
      <c r="A159" s="9">
        <v>4</v>
      </c>
      <c r="B159" s="264" t="s">
        <v>277</v>
      </c>
      <c r="C159" s="264"/>
      <c r="D159" s="264"/>
      <c r="E159" s="264"/>
      <c r="F159" s="264"/>
      <c r="G159" s="264"/>
      <c r="H159" s="264"/>
      <c r="I159" s="86">
        <f>'CREDENTIALING FILE AUDIT TOOL'!$L$69</f>
        <v>1</v>
      </c>
    </row>
    <row r="160" spans="1:9" ht="12.75" customHeight="1" x14ac:dyDescent="0.2">
      <c r="A160" s="9">
        <v>5</v>
      </c>
      <c r="B160" s="264" t="s">
        <v>278</v>
      </c>
      <c r="C160" s="264"/>
      <c r="D160" s="264"/>
      <c r="E160" s="264"/>
      <c r="F160" s="264"/>
      <c r="G160" s="264"/>
      <c r="H160" s="264"/>
      <c r="I160" s="86">
        <f>'CREDENTIALING FILE AUDIT TOOL'!$M$69</f>
        <v>1</v>
      </c>
    </row>
    <row r="161" spans="1:9" ht="25.5" customHeight="1" x14ac:dyDescent="0.2">
      <c r="A161" s="9">
        <v>6</v>
      </c>
      <c r="B161" s="264" t="s">
        <v>279</v>
      </c>
      <c r="C161" s="264"/>
      <c r="D161" s="264"/>
      <c r="E161" s="264"/>
      <c r="F161" s="264"/>
      <c r="G161" s="264"/>
      <c r="H161" s="264"/>
      <c r="I161" s="86">
        <f>'CREDENTIALING FILE AUDIT TOOL'!$N$69</f>
        <v>1</v>
      </c>
    </row>
    <row r="163" spans="1:9" ht="12.75" customHeight="1" x14ac:dyDescent="0.2">
      <c r="A163" s="44"/>
      <c r="B163" s="265" t="s">
        <v>233</v>
      </c>
      <c r="C163" s="266"/>
      <c r="D163" s="46">
        <v>1</v>
      </c>
      <c r="E163" s="46">
        <v>0.8</v>
      </c>
      <c r="F163" s="46">
        <v>0.5</v>
      </c>
      <c r="G163" s="46">
        <v>0.2</v>
      </c>
      <c r="H163" s="46">
        <v>0</v>
      </c>
      <c r="I163" s="198"/>
    </row>
    <row r="164" spans="1:9" ht="103.5" customHeight="1" x14ac:dyDescent="0.2">
      <c r="A164" s="44"/>
      <c r="B164" s="298">
        <f>Documentation!$B$188</f>
        <v>0</v>
      </c>
      <c r="C164" s="299"/>
      <c r="D164" s="43" t="s">
        <v>263</v>
      </c>
      <c r="E164" s="43" t="s">
        <v>265</v>
      </c>
      <c r="F164" s="43" t="s">
        <v>266</v>
      </c>
      <c r="G164" s="43" t="s">
        <v>267</v>
      </c>
      <c r="H164" s="43" t="s">
        <v>268</v>
      </c>
      <c r="I164" s="198"/>
    </row>
    <row r="165" spans="1:9" x14ac:dyDescent="0.2">
      <c r="A165" s="11"/>
      <c r="B165" s="12"/>
      <c r="C165" s="12"/>
      <c r="D165" s="12"/>
      <c r="E165" s="12"/>
      <c r="F165" s="12"/>
      <c r="G165" s="12"/>
      <c r="H165" s="12"/>
      <c r="I165" s="199"/>
    </row>
    <row r="166" spans="1:9" x14ac:dyDescent="0.2">
      <c r="A166" s="306" t="s">
        <v>43</v>
      </c>
      <c r="B166" s="307"/>
      <c r="C166" s="307"/>
      <c r="D166" s="307"/>
      <c r="E166" s="307"/>
      <c r="F166" s="307"/>
      <c r="G166" s="307"/>
      <c r="H166" s="307"/>
      <c r="I166" s="308"/>
    </row>
    <row r="167" spans="1:9" x14ac:dyDescent="0.2">
      <c r="A167" s="272" t="s">
        <v>71</v>
      </c>
      <c r="B167" s="273"/>
      <c r="C167" s="273"/>
      <c r="D167" s="273"/>
      <c r="E167" s="273"/>
      <c r="F167" s="273"/>
      <c r="G167" s="273"/>
      <c r="H167" s="273"/>
      <c r="I167" s="274"/>
    </row>
    <row r="168" spans="1:9" x14ac:dyDescent="0.2">
      <c r="A168" s="277" t="s">
        <v>72</v>
      </c>
      <c r="B168" s="278"/>
      <c r="C168" s="278"/>
      <c r="D168" s="278"/>
      <c r="E168" s="278"/>
      <c r="F168" s="278"/>
      <c r="G168" s="278"/>
      <c r="H168" s="279"/>
      <c r="I168" s="10" t="s">
        <v>4</v>
      </c>
    </row>
    <row r="169" spans="1:9" ht="24.75" customHeight="1" x14ac:dyDescent="0.2">
      <c r="A169" s="9">
        <v>2</v>
      </c>
      <c r="B169" s="264" t="s">
        <v>471</v>
      </c>
      <c r="C169" s="264"/>
      <c r="D169" s="264"/>
      <c r="E169" s="264"/>
      <c r="F169" s="264"/>
      <c r="G169" s="264"/>
      <c r="H169" s="264"/>
      <c r="I169" s="42">
        <f>Documentation!$I$193</f>
        <v>1</v>
      </c>
    </row>
    <row r="170" spans="1:9" ht="12.75" customHeight="1" x14ac:dyDescent="0.2">
      <c r="A170" s="55"/>
      <c r="B170" s="19"/>
      <c r="C170" s="19"/>
      <c r="D170" s="19"/>
      <c r="E170" s="19"/>
      <c r="F170" s="19"/>
      <c r="G170" s="19"/>
      <c r="H170" s="19"/>
      <c r="I170" s="200"/>
    </row>
    <row r="171" spans="1:9" ht="12.75" customHeight="1" x14ac:dyDescent="0.2">
      <c r="A171" s="44"/>
      <c r="B171" s="265" t="s">
        <v>233</v>
      </c>
      <c r="C171" s="266"/>
      <c r="D171" s="46">
        <v>1</v>
      </c>
      <c r="E171" s="46">
        <v>0.8</v>
      </c>
      <c r="F171" s="46">
        <v>0.5</v>
      </c>
      <c r="G171" s="46">
        <v>0.2</v>
      </c>
      <c r="H171" s="46">
        <v>0</v>
      </c>
      <c r="I171" s="198"/>
    </row>
    <row r="172" spans="1:9" ht="33" customHeight="1" x14ac:dyDescent="0.2">
      <c r="A172" s="44"/>
      <c r="B172" s="298">
        <f>Documentation!$B$196</f>
        <v>0</v>
      </c>
      <c r="C172" s="299"/>
      <c r="D172" s="43" t="s">
        <v>242</v>
      </c>
      <c r="E172" s="43" t="s">
        <v>239</v>
      </c>
      <c r="F172" s="43" t="s">
        <v>239</v>
      </c>
      <c r="G172" s="43" t="s">
        <v>239</v>
      </c>
      <c r="H172" s="43" t="s">
        <v>243</v>
      </c>
      <c r="I172" s="198"/>
    </row>
    <row r="173" spans="1:9" s="13" customFormat="1" x14ac:dyDescent="0.2">
      <c r="A173" s="11"/>
      <c r="B173" s="12"/>
      <c r="C173" s="12"/>
      <c r="D173" s="12"/>
      <c r="E173" s="12"/>
      <c r="F173" s="12"/>
      <c r="G173" s="12"/>
      <c r="H173" s="12"/>
      <c r="I173" s="199"/>
    </row>
    <row r="174" spans="1:9" x14ac:dyDescent="0.2">
      <c r="A174" s="269" t="s">
        <v>74</v>
      </c>
      <c r="B174" s="270"/>
      <c r="C174" s="270"/>
      <c r="D174" s="270"/>
      <c r="E174" s="270"/>
      <c r="F174" s="270"/>
      <c r="G174" s="270"/>
      <c r="H174" s="270"/>
      <c r="I174" s="271"/>
    </row>
    <row r="175" spans="1:9" x14ac:dyDescent="0.2">
      <c r="A175" s="272" t="s">
        <v>305</v>
      </c>
      <c r="B175" s="273"/>
      <c r="C175" s="273"/>
      <c r="D175" s="273"/>
      <c r="E175" s="273"/>
      <c r="F175" s="273"/>
      <c r="G175" s="273"/>
      <c r="H175" s="273"/>
      <c r="I175" s="274"/>
    </row>
    <row r="176" spans="1:9" ht="25.5" customHeight="1" x14ac:dyDescent="0.2">
      <c r="A176" s="277" t="s">
        <v>85</v>
      </c>
      <c r="B176" s="278"/>
      <c r="C176" s="278"/>
      <c r="D176" s="278"/>
      <c r="E176" s="278"/>
      <c r="F176" s="278"/>
      <c r="G176" s="278"/>
      <c r="H176" s="279"/>
      <c r="I176" s="10" t="s">
        <v>4</v>
      </c>
    </row>
    <row r="177" spans="1:9" ht="12.75" customHeight="1" x14ac:dyDescent="0.2">
      <c r="A177" s="9">
        <v>1</v>
      </c>
      <c r="B177" s="300" t="s">
        <v>87</v>
      </c>
      <c r="C177" s="301"/>
      <c r="D177" s="301"/>
      <c r="E177" s="301"/>
      <c r="F177" s="301"/>
      <c r="G177" s="301"/>
      <c r="H177" s="302"/>
      <c r="I177" s="86">
        <f>'CREDENTIALING FILE AUDIT TOOL'!$O$69</f>
        <v>1</v>
      </c>
    </row>
    <row r="178" spans="1:9" ht="12.75" customHeight="1" x14ac:dyDescent="0.2">
      <c r="A178" s="9">
        <v>2</v>
      </c>
      <c r="B178" s="264" t="s">
        <v>88</v>
      </c>
      <c r="C178" s="264"/>
      <c r="D178" s="264"/>
      <c r="E178" s="264"/>
      <c r="F178" s="264"/>
      <c r="G178" s="264"/>
      <c r="H178" s="264"/>
      <c r="I178" s="86">
        <f>'CREDENTIALING FILE AUDIT TOOL'!$P$69</f>
        <v>1</v>
      </c>
    </row>
    <row r="179" spans="1:9" ht="12.75" customHeight="1" x14ac:dyDescent="0.2">
      <c r="A179" s="11"/>
      <c r="B179" s="12"/>
      <c r="C179" s="12"/>
      <c r="D179" s="12"/>
      <c r="E179" s="12"/>
      <c r="F179" s="12"/>
      <c r="G179" s="12"/>
      <c r="H179" s="12"/>
      <c r="I179" s="199"/>
    </row>
    <row r="180" spans="1:9" ht="12.75" customHeight="1" x14ac:dyDescent="0.2">
      <c r="A180" s="44"/>
      <c r="B180" s="265" t="s">
        <v>233</v>
      </c>
      <c r="C180" s="266"/>
      <c r="D180" s="46">
        <v>1</v>
      </c>
      <c r="E180" s="46">
        <v>0.8</v>
      </c>
      <c r="F180" s="46">
        <v>0.5</v>
      </c>
      <c r="G180" s="46">
        <v>0.2</v>
      </c>
      <c r="H180" s="46">
        <v>0</v>
      </c>
      <c r="I180" s="198"/>
    </row>
    <row r="181" spans="1:9" ht="97.5" customHeight="1" x14ac:dyDescent="0.2">
      <c r="A181" s="44"/>
      <c r="B181" s="298">
        <f>Documentation!$B$205</f>
        <v>0</v>
      </c>
      <c r="C181" s="299"/>
      <c r="D181" s="43" t="s">
        <v>269</v>
      </c>
      <c r="E181" s="43" t="s">
        <v>270</v>
      </c>
      <c r="F181" s="43" t="s">
        <v>271</v>
      </c>
      <c r="G181" s="43" t="s">
        <v>272</v>
      </c>
      <c r="H181" s="43" t="s">
        <v>273</v>
      </c>
      <c r="I181" s="198"/>
    </row>
    <row r="182" spans="1:9" x14ac:dyDescent="0.2">
      <c r="A182" s="11"/>
      <c r="B182" s="12"/>
      <c r="C182" s="12"/>
      <c r="D182" s="12"/>
      <c r="E182" s="12"/>
      <c r="F182" s="12"/>
      <c r="G182" s="12"/>
      <c r="H182" s="12"/>
      <c r="I182" s="199"/>
    </row>
    <row r="183" spans="1:9" x14ac:dyDescent="0.2">
      <c r="A183" s="272" t="s">
        <v>306</v>
      </c>
      <c r="B183" s="273"/>
      <c r="C183" s="273"/>
      <c r="D183" s="273"/>
      <c r="E183" s="273"/>
      <c r="F183" s="273"/>
      <c r="G183" s="273"/>
      <c r="H183" s="273"/>
      <c r="I183" s="274"/>
    </row>
    <row r="184" spans="1:9" ht="15.75" customHeight="1" x14ac:dyDescent="0.2">
      <c r="A184" s="277"/>
      <c r="B184" s="278"/>
      <c r="C184" s="278"/>
      <c r="D184" s="278"/>
      <c r="E184" s="278"/>
      <c r="F184" s="278"/>
      <c r="G184" s="278"/>
      <c r="H184" s="279"/>
      <c r="I184" s="10" t="s">
        <v>4</v>
      </c>
    </row>
    <row r="185" spans="1:9" ht="12.75" customHeight="1" x14ac:dyDescent="0.2">
      <c r="A185" s="9">
        <v>1</v>
      </c>
      <c r="B185" s="300" t="s">
        <v>109</v>
      </c>
      <c r="C185" s="301"/>
      <c r="D185" s="301"/>
      <c r="E185" s="301"/>
      <c r="F185" s="301"/>
      <c r="G185" s="301"/>
      <c r="H185" s="302"/>
      <c r="I185" s="86">
        <f>Documentation!$I$209</f>
        <v>1</v>
      </c>
    </row>
    <row r="186" spans="1:9" ht="12.75" customHeight="1" x14ac:dyDescent="0.2">
      <c r="A186" s="55"/>
      <c r="B186" s="19"/>
      <c r="C186" s="19"/>
      <c r="D186" s="19"/>
      <c r="E186" s="19"/>
      <c r="F186" s="19"/>
      <c r="G186" s="19"/>
      <c r="H186" s="19"/>
      <c r="I186" s="200"/>
    </row>
    <row r="187" spans="1:9" ht="12.75" customHeight="1" x14ac:dyDescent="0.2">
      <c r="A187" s="44"/>
      <c r="B187" s="265" t="s">
        <v>233</v>
      </c>
      <c r="C187" s="266"/>
      <c r="D187" s="46">
        <v>1</v>
      </c>
      <c r="E187" s="46">
        <v>0.8</v>
      </c>
      <c r="F187" s="46">
        <v>0.5</v>
      </c>
      <c r="G187" s="46">
        <v>0.2</v>
      </c>
      <c r="H187" s="46">
        <v>0</v>
      </c>
      <c r="I187" s="198"/>
    </row>
    <row r="188" spans="1:9" ht="33" customHeight="1" x14ac:dyDescent="0.2">
      <c r="A188" s="44"/>
      <c r="B188" s="298">
        <f>Documentation!$B$212</f>
        <v>0</v>
      </c>
      <c r="C188" s="299"/>
      <c r="D188" s="43" t="s">
        <v>242</v>
      </c>
      <c r="E188" s="43" t="s">
        <v>239</v>
      </c>
      <c r="F188" s="43" t="s">
        <v>239</v>
      </c>
      <c r="G188" s="43" t="s">
        <v>239</v>
      </c>
      <c r="H188" s="43" t="s">
        <v>243</v>
      </c>
      <c r="I188" s="198"/>
    </row>
    <row r="189" spans="1:9" ht="12.75" customHeight="1" x14ac:dyDescent="0.2">
      <c r="A189" s="11"/>
      <c r="B189" s="12"/>
      <c r="C189" s="12"/>
      <c r="D189" s="12"/>
      <c r="E189" s="12"/>
      <c r="F189" s="12"/>
      <c r="G189" s="12"/>
      <c r="H189" s="12"/>
      <c r="I189" s="199"/>
    </row>
    <row r="190" spans="1:9" x14ac:dyDescent="0.2">
      <c r="A190" s="272" t="s">
        <v>474</v>
      </c>
      <c r="B190" s="273"/>
      <c r="C190" s="273"/>
      <c r="D190" s="273"/>
      <c r="E190" s="273"/>
      <c r="F190" s="273"/>
      <c r="G190" s="273"/>
      <c r="H190" s="273"/>
      <c r="I190" s="274"/>
    </row>
    <row r="191" spans="1:9" ht="12.75" customHeight="1" x14ac:dyDescent="0.2">
      <c r="A191" s="277"/>
      <c r="B191" s="278"/>
      <c r="C191" s="278"/>
      <c r="D191" s="278"/>
      <c r="E191" s="278"/>
      <c r="F191" s="278"/>
      <c r="G191" s="278"/>
      <c r="H191" s="279"/>
      <c r="I191" s="10" t="s">
        <v>4</v>
      </c>
    </row>
    <row r="192" spans="1:9" ht="12.75" customHeight="1" x14ac:dyDescent="0.2">
      <c r="A192" s="9">
        <v>1</v>
      </c>
      <c r="B192" s="300" t="s">
        <v>110</v>
      </c>
      <c r="C192" s="301"/>
      <c r="D192" s="301"/>
      <c r="E192" s="301"/>
      <c r="F192" s="301"/>
      <c r="G192" s="301"/>
      <c r="H192" s="302"/>
      <c r="I192" s="42">
        <f>Documentation!$I$216</f>
        <v>1</v>
      </c>
    </row>
    <row r="193" spans="1:9" ht="12.75" customHeight="1" x14ac:dyDescent="0.2">
      <c r="A193" s="55"/>
      <c r="B193" s="19"/>
      <c r="C193" s="19"/>
      <c r="D193" s="19"/>
      <c r="E193" s="19"/>
      <c r="F193" s="19"/>
      <c r="G193" s="19"/>
      <c r="H193" s="19"/>
      <c r="I193" s="200"/>
    </row>
    <row r="194" spans="1:9" ht="12.75" customHeight="1" x14ac:dyDescent="0.2">
      <c r="A194" s="44"/>
      <c r="B194" s="265" t="s">
        <v>233</v>
      </c>
      <c r="C194" s="266"/>
      <c r="D194" s="46">
        <v>1</v>
      </c>
      <c r="E194" s="46">
        <v>0.8</v>
      </c>
      <c r="F194" s="46">
        <v>0.5</v>
      </c>
      <c r="G194" s="46">
        <v>0.2</v>
      </c>
      <c r="H194" s="46">
        <v>0</v>
      </c>
      <c r="I194" s="198"/>
    </row>
    <row r="195" spans="1:9" ht="33" customHeight="1" x14ac:dyDescent="0.2">
      <c r="A195" s="44"/>
      <c r="B195" s="298">
        <f>Documentation!$B$219</f>
        <v>0</v>
      </c>
      <c r="C195" s="299"/>
      <c r="D195" s="43" t="s">
        <v>242</v>
      </c>
      <c r="E195" s="43" t="s">
        <v>239</v>
      </c>
      <c r="F195" s="43" t="s">
        <v>239</v>
      </c>
      <c r="G195" s="43" t="s">
        <v>239</v>
      </c>
      <c r="H195" s="43" t="s">
        <v>243</v>
      </c>
      <c r="I195" s="198"/>
    </row>
    <row r="196" spans="1:9" ht="12.75" customHeight="1" x14ac:dyDescent="0.2">
      <c r="A196" s="11"/>
      <c r="B196" s="12"/>
      <c r="C196" s="12"/>
      <c r="D196" s="12"/>
      <c r="E196" s="12"/>
      <c r="F196" s="12"/>
      <c r="G196" s="12"/>
      <c r="H196" s="12"/>
      <c r="I196" s="199"/>
    </row>
    <row r="197" spans="1:9" x14ac:dyDescent="0.2">
      <c r="A197" s="306" t="s">
        <v>74</v>
      </c>
      <c r="B197" s="307"/>
      <c r="C197" s="307"/>
      <c r="D197" s="307"/>
      <c r="E197" s="307"/>
      <c r="F197" s="307"/>
      <c r="G197" s="307"/>
      <c r="H197" s="307"/>
      <c r="I197" s="308"/>
    </row>
    <row r="198" spans="1:9" x14ac:dyDescent="0.2">
      <c r="A198" s="272" t="s">
        <v>473</v>
      </c>
      <c r="B198" s="273"/>
      <c r="C198" s="273"/>
      <c r="D198" s="273"/>
      <c r="E198" s="273"/>
      <c r="F198" s="273"/>
      <c r="G198" s="273"/>
      <c r="H198" s="273"/>
      <c r="I198" s="274"/>
    </row>
    <row r="199" spans="1:9" ht="89.25" customHeight="1" x14ac:dyDescent="0.2">
      <c r="A199" s="277" t="s">
        <v>81</v>
      </c>
      <c r="B199" s="278"/>
      <c r="C199" s="278"/>
      <c r="D199" s="278"/>
      <c r="E199" s="278"/>
      <c r="F199" s="278"/>
      <c r="G199" s="278"/>
      <c r="H199" s="279"/>
      <c r="I199" s="10" t="s">
        <v>4</v>
      </c>
    </row>
    <row r="200" spans="1:9" ht="25.5" customHeight="1" x14ac:dyDescent="0.2">
      <c r="A200" s="9">
        <v>1</v>
      </c>
      <c r="B200" s="300" t="s">
        <v>75</v>
      </c>
      <c r="C200" s="301"/>
      <c r="D200" s="301"/>
      <c r="E200" s="301"/>
      <c r="F200" s="301"/>
      <c r="G200" s="301"/>
      <c r="H200" s="302"/>
      <c r="I200" s="42">
        <f>Documentation!$I$224</f>
        <v>1</v>
      </c>
    </row>
    <row r="201" spans="1:9" ht="12.75" customHeight="1" x14ac:dyDescent="0.2">
      <c r="A201" s="9">
        <v>2</v>
      </c>
      <c r="B201" s="264" t="s">
        <v>77</v>
      </c>
      <c r="C201" s="264"/>
      <c r="D201" s="264"/>
      <c r="E201" s="264"/>
      <c r="F201" s="264"/>
      <c r="G201" s="264"/>
      <c r="H201" s="264"/>
      <c r="I201" s="42">
        <f>Documentation!$I$225</f>
        <v>1</v>
      </c>
    </row>
    <row r="202" spans="1:9" ht="12.75" customHeight="1" x14ac:dyDescent="0.2">
      <c r="A202" s="9">
        <v>3</v>
      </c>
      <c r="B202" s="264" t="s">
        <v>76</v>
      </c>
      <c r="C202" s="264"/>
      <c r="D202" s="264"/>
      <c r="E202" s="264"/>
      <c r="F202" s="264"/>
      <c r="G202" s="264"/>
      <c r="H202" s="264"/>
      <c r="I202" s="42">
        <f>Documentation!$I$226</f>
        <v>1</v>
      </c>
    </row>
    <row r="203" spans="1:9" ht="38.25" customHeight="1" x14ac:dyDescent="0.2">
      <c r="A203" s="9">
        <v>4</v>
      </c>
      <c r="B203" s="264" t="s">
        <v>82</v>
      </c>
      <c r="C203" s="264"/>
      <c r="D203" s="264"/>
      <c r="E203" s="264"/>
      <c r="F203" s="264"/>
      <c r="G203" s="264"/>
      <c r="H203" s="264"/>
      <c r="I203" s="42">
        <f>Documentation!$I$227</f>
        <v>1</v>
      </c>
    </row>
    <row r="204" spans="1:9" ht="38.25" customHeight="1" x14ac:dyDescent="0.2">
      <c r="A204" s="9">
        <v>5</v>
      </c>
      <c r="B204" s="264" t="s">
        <v>83</v>
      </c>
      <c r="C204" s="264"/>
      <c r="D204" s="264"/>
      <c r="E204" s="264"/>
      <c r="F204" s="264"/>
      <c r="G204" s="264"/>
      <c r="H204" s="264"/>
      <c r="I204" s="42">
        <f>Documentation!$I$228</f>
        <v>1</v>
      </c>
    </row>
    <row r="205" spans="1:9" ht="51" customHeight="1" x14ac:dyDescent="0.2">
      <c r="A205" s="9">
        <v>6</v>
      </c>
      <c r="B205" s="264" t="s">
        <v>84</v>
      </c>
      <c r="C205" s="264"/>
      <c r="D205" s="264"/>
      <c r="E205" s="264"/>
      <c r="F205" s="264"/>
      <c r="G205" s="264"/>
      <c r="H205" s="264"/>
      <c r="I205" s="42">
        <f>Documentation!$I$229</f>
        <v>1</v>
      </c>
    </row>
    <row r="206" spans="1:9" ht="12.75" customHeight="1" x14ac:dyDescent="0.2">
      <c r="A206" s="55"/>
      <c r="B206" s="19"/>
      <c r="C206" s="19"/>
      <c r="D206" s="19"/>
      <c r="E206" s="19"/>
      <c r="F206" s="19"/>
      <c r="G206" s="19"/>
      <c r="H206" s="19"/>
      <c r="I206" s="200"/>
    </row>
    <row r="207" spans="1:9" ht="12.75" customHeight="1" x14ac:dyDescent="0.2">
      <c r="A207" s="44"/>
      <c r="B207" s="265" t="s">
        <v>233</v>
      </c>
      <c r="C207" s="266"/>
      <c r="D207" s="46">
        <v>1</v>
      </c>
      <c r="E207" s="46">
        <v>0.8</v>
      </c>
      <c r="F207" s="46">
        <v>0.5</v>
      </c>
      <c r="G207" s="46">
        <v>0.2</v>
      </c>
      <c r="H207" s="46">
        <v>0</v>
      </c>
      <c r="I207" s="198"/>
    </row>
    <row r="208" spans="1:9" ht="100.5" customHeight="1" x14ac:dyDescent="0.2">
      <c r="A208" s="44"/>
      <c r="B208" s="298">
        <f>Documentation!B232</f>
        <v>0</v>
      </c>
      <c r="C208" s="299"/>
      <c r="D208" s="43" t="s">
        <v>280</v>
      </c>
      <c r="E208" s="43" t="s">
        <v>281</v>
      </c>
      <c r="F208" s="43" t="s">
        <v>282</v>
      </c>
      <c r="G208" s="43" t="s">
        <v>283</v>
      </c>
      <c r="H208" s="43" t="s">
        <v>268</v>
      </c>
      <c r="I208" s="198"/>
    </row>
    <row r="210" spans="1:9" x14ac:dyDescent="0.2">
      <c r="A210" s="306" t="s">
        <v>74</v>
      </c>
      <c r="B210" s="307"/>
      <c r="C210" s="307"/>
      <c r="D210" s="307"/>
      <c r="E210" s="307"/>
      <c r="F210" s="307"/>
      <c r="G210" s="307"/>
      <c r="H210" s="307"/>
      <c r="I210" s="308"/>
    </row>
    <row r="211" spans="1:9" x14ac:dyDescent="0.2">
      <c r="A211" s="272" t="s">
        <v>286</v>
      </c>
      <c r="B211" s="273"/>
      <c r="C211" s="273"/>
      <c r="D211" s="273"/>
      <c r="E211" s="273"/>
      <c r="F211" s="273"/>
      <c r="G211" s="273"/>
      <c r="H211" s="273"/>
      <c r="I211" s="274"/>
    </row>
    <row r="212" spans="1:9" ht="12.75" customHeight="1" x14ac:dyDescent="0.2">
      <c r="A212" s="277"/>
      <c r="B212" s="278"/>
      <c r="C212" s="278"/>
      <c r="D212" s="278"/>
      <c r="E212" s="278"/>
      <c r="F212" s="278"/>
      <c r="G212" s="278"/>
      <c r="H212" s="279"/>
      <c r="I212" s="10" t="s">
        <v>4</v>
      </c>
    </row>
    <row r="213" spans="1:9" ht="25.5" customHeight="1" x14ac:dyDescent="0.2">
      <c r="A213" s="9">
        <v>1</v>
      </c>
      <c r="B213" s="300" t="s">
        <v>287</v>
      </c>
      <c r="C213" s="301"/>
      <c r="D213" s="301"/>
      <c r="E213" s="301"/>
      <c r="F213" s="301"/>
      <c r="G213" s="301"/>
      <c r="H213" s="302"/>
      <c r="I213" s="42">
        <f>Documentation!$I$237</f>
        <v>1</v>
      </c>
    </row>
    <row r="214" spans="1:9" ht="12.75" customHeight="1" x14ac:dyDescent="0.2">
      <c r="A214" s="55"/>
      <c r="B214" s="19"/>
      <c r="C214" s="19"/>
      <c r="D214" s="19"/>
      <c r="E214" s="19"/>
      <c r="F214" s="19"/>
      <c r="G214" s="19"/>
      <c r="H214" s="19"/>
      <c r="I214" s="200"/>
    </row>
    <row r="215" spans="1:9" ht="12.75" customHeight="1" x14ac:dyDescent="0.2">
      <c r="A215" s="44"/>
      <c r="B215" s="265" t="s">
        <v>233</v>
      </c>
      <c r="C215" s="266"/>
      <c r="D215" s="46">
        <v>1</v>
      </c>
      <c r="E215" s="46">
        <v>0.8</v>
      </c>
      <c r="F215" s="46">
        <v>0.5</v>
      </c>
      <c r="G215" s="46">
        <v>0.2</v>
      </c>
      <c r="H215" s="46">
        <v>0</v>
      </c>
      <c r="I215" s="198"/>
    </row>
    <row r="216" spans="1:9" ht="25.5" customHeight="1" x14ac:dyDescent="0.2">
      <c r="A216" s="44"/>
      <c r="B216" s="298">
        <f>Documentation!$B$240</f>
        <v>0</v>
      </c>
      <c r="C216" s="299"/>
      <c r="D216" s="43" t="s">
        <v>288</v>
      </c>
      <c r="E216" s="43" t="s">
        <v>239</v>
      </c>
      <c r="F216" s="43" t="s">
        <v>309</v>
      </c>
      <c r="G216" s="43" t="s">
        <v>239</v>
      </c>
      <c r="H216" s="43" t="s">
        <v>289</v>
      </c>
      <c r="I216" s="198"/>
    </row>
    <row r="217" spans="1:9" s="13" customFormat="1" ht="12.75" customHeight="1" x14ac:dyDescent="0.2">
      <c r="A217" s="11"/>
      <c r="B217" s="61"/>
      <c r="C217" s="61"/>
      <c r="D217" s="61"/>
      <c r="E217" s="61"/>
      <c r="F217" s="61"/>
      <c r="G217" s="61"/>
      <c r="H217" s="61"/>
      <c r="I217" s="199"/>
    </row>
    <row r="218" spans="1:9" x14ac:dyDescent="0.2">
      <c r="A218" s="269" t="s">
        <v>74</v>
      </c>
      <c r="B218" s="270"/>
      <c r="C218" s="270"/>
      <c r="D218" s="270"/>
      <c r="E218" s="270"/>
      <c r="F218" s="270"/>
      <c r="G218" s="270"/>
      <c r="H218" s="270"/>
      <c r="I218" s="271"/>
    </row>
    <row r="219" spans="1:9" x14ac:dyDescent="0.2">
      <c r="A219" s="272" t="s">
        <v>472</v>
      </c>
      <c r="B219" s="273"/>
      <c r="C219" s="273"/>
      <c r="D219" s="273"/>
      <c r="E219" s="273"/>
      <c r="F219" s="273"/>
      <c r="G219" s="273"/>
      <c r="H219" s="273"/>
      <c r="I219" s="274"/>
    </row>
    <row r="220" spans="1:9" ht="12.75" customHeight="1" x14ac:dyDescent="0.2">
      <c r="A220" s="277"/>
      <c r="B220" s="278"/>
      <c r="C220" s="278"/>
      <c r="D220" s="278"/>
      <c r="E220" s="278"/>
      <c r="F220" s="278"/>
      <c r="G220" s="278"/>
      <c r="H220" s="279"/>
      <c r="I220" s="10" t="s">
        <v>4</v>
      </c>
    </row>
    <row r="221" spans="1:9" ht="25.5" customHeight="1" x14ac:dyDescent="0.2">
      <c r="A221" s="9">
        <v>1</v>
      </c>
      <c r="B221" s="300" t="s">
        <v>111</v>
      </c>
      <c r="C221" s="301"/>
      <c r="D221" s="301"/>
      <c r="E221" s="301"/>
      <c r="F221" s="301"/>
      <c r="G221" s="301"/>
      <c r="H221" s="302"/>
      <c r="I221" s="42">
        <f>Documentation!$I$245</f>
        <v>1</v>
      </c>
    </row>
    <row r="222" spans="1:9" ht="12.75" customHeight="1" x14ac:dyDescent="0.2">
      <c r="A222" s="55"/>
      <c r="B222" s="19"/>
      <c r="C222" s="19"/>
      <c r="D222" s="19"/>
      <c r="E222" s="19"/>
      <c r="F222" s="19"/>
      <c r="G222" s="19"/>
      <c r="H222" s="19"/>
      <c r="I222" s="200"/>
    </row>
    <row r="223" spans="1:9" ht="12.75" customHeight="1" x14ac:dyDescent="0.2">
      <c r="A223" s="44"/>
      <c r="B223" s="265" t="s">
        <v>233</v>
      </c>
      <c r="C223" s="266"/>
      <c r="D223" s="46">
        <v>1</v>
      </c>
      <c r="E223" s="46">
        <v>0.8</v>
      </c>
      <c r="F223" s="46">
        <v>0.5</v>
      </c>
      <c r="G223" s="46">
        <v>0.2</v>
      </c>
      <c r="H223" s="46">
        <v>0</v>
      </c>
      <c r="I223" s="198"/>
    </row>
    <row r="224" spans="1:9" ht="30" customHeight="1" x14ac:dyDescent="0.2">
      <c r="A224" s="44"/>
      <c r="B224" s="298">
        <f>Documentation!$B$248</f>
        <v>0</v>
      </c>
      <c r="C224" s="299"/>
      <c r="D224" s="43" t="s">
        <v>290</v>
      </c>
      <c r="E224" s="43" t="s">
        <v>239</v>
      </c>
      <c r="F224" s="43" t="s">
        <v>239</v>
      </c>
      <c r="G224" s="43" t="s">
        <v>239</v>
      </c>
      <c r="H224" s="43" t="s">
        <v>291</v>
      </c>
      <c r="I224" s="198"/>
    </row>
    <row r="225" spans="1:9" ht="12.75" customHeight="1" x14ac:dyDescent="0.2">
      <c r="A225" s="56"/>
      <c r="B225" s="19"/>
      <c r="C225" s="19"/>
      <c r="D225" s="19"/>
      <c r="E225" s="19"/>
      <c r="F225" s="19"/>
      <c r="G225" s="19"/>
      <c r="H225" s="19"/>
      <c r="I225" s="201"/>
    </row>
    <row r="226" spans="1:9" x14ac:dyDescent="0.2">
      <c r="A226" s="306" t="s">
        <v>112</v>
      </c>
      <c r="B226" s="307"/>
      <c r="C226" s="307"/>
      <c r="D226" s="307"/>
      <c r="E226" s="307"/>
      <c r="F226" s="307"/>
      <c r="G226" s="307"/>
      <c r="H226" s="307"/>
      <c r="I226" s="308"/>
    </row>
    <row r="227" spans="1:9" ht="206.25" customHeight="1" x14ac:dyDescent="0.2">
      <c r="A227" s="277" t="s">
        <v>330</v>
      </c>
      <c r="B227" s="278"/>
      <c r="C227" s="278"/>
      <c r="D227" s="278"/>
      <c r="E227" s="278"/>
      <c r="F227" s="278"/>
      <c r="G227" s="278"/>
      <c r="H227" s="278"/>
      <c r="I227" s="279"/>
    </row>
    <row r="229" spans="1:9" x14ac:dyDescent="0.2">
      <c r="A229" s="314" t="s">
        <v>44</v>
      </c>
      <c r="B229" s="314"/>
      <c r="C229" s="314"/>
      <c r="D229" s="314"/>
      <c r="E229" s="314"/>
      <c r="F229" s="314"/>
      <c r="G229" s="314"/>
      <c r="H229" s="314"/>
      <c r="I229" s="314"/>
    </row>
    <row r="230" spans="1:9" x14ac:dyDescent="0.2">
      <c r="A230" s="315" t="s">
        <v>155</v>
      </c>
      <c r="B230" s="315"/>
      <c r="C230" s="315"/>
      <c r="D230" s="315"/>
      <c r="E230" s="315"/>
      <c r="F230" s="315"/>
      <c r="G230" s="315"/>
      <c r="H230" s="315"/>
      <c r="I230" s="315"/>
    </row>
    <row r="231" spans="1:9" s="4" customFormat="1" x14ac:dyDescent="0.2">
      <c r="A231" s="313" t="s">
        <v>48</v>
      </c>
      <c r="B231" s="313"/>
      <c r="C231" s="313"/>
      <c r="D231" s="313"/>
      <c r="E231" s="313"/>
      <c r="F231" s="14"/>
      <c r="G231" s="14" t="s">
        <v>47</v>
      </c>
      <c r="H231" s="14"/>
      <c r="I231" s="185" t="s">
        <v>46</v>
      </c>
    </row>
    <row r="232" spans="1:9" x14ac:dyDescent="0.2">
      <c r="A232" s="9" t="s">
        <v>49</v>
      </c>
      <c r="B232" s="276" t="s">
        <v>67</v>
      </c>
      <c r="C232" s="276"/>
      <c r="D232" s="276"/>
      <c r="E232" s="276"/>
      <c r="F232" s="15">
        <f>'RECREDENTIALING FILE AUDIT TOOL'!$H$67</f>
        <v>8</v>
      </c>
      <c r="G232" s="15" t="s">
        <v>50</v>
      </c>
      <c r="H232" s="15">
        <f>'RECREDENTIALING FILE AUDIT TOOL'!$H$68</f>
        <v>8</v>
      </c>
      <c r="I232" s="42">
        <f>'CREDENTIALING FILE AUDIT TOOL'!$H$69</f>
        <v>1</v>
      </c>
    </row>
    <row r="233" spans="1:9" x14ac:dyDescent="0.2">
      <c r="A233" s="9" t="s">
        <v>51</v>
      </c>
      <c r="B233" s="276" t="s">
        <v>68</v>
      </c>
      <c r="C233" s="276"/>
      <c r="D233" s="276"/>
      <c r="E233" s="276"/>
      <c r="F233" s="15">
        <f>'RECREDENTIALING FILE AUDIT TOOL'!$I$67</f>
        <v>8</v>
      </c>
      <c r="G233" s="15" t="s">
        <v>50</v>
      </c>
      <c r="H233" s="15">
        <f>'RECREDENTIALING FILE AUDIT TOOL'!$I$68</f>
        <v>8</v>
      </c>
      <c r="I233" s="42">
        <f>'RECREDENTIALING FILE AUDIT TOOL'!$I$69</f>
        <v>1</v>
      </c>
    </row>
    <row r="234" spans="1:9" x14ac:dyDescent="0.2">
      <c r="A234" s="9" t="s">
        <v>51</v>
      </c>
      <c r="B234" s="276" t="s">
        <v>69</v>
      </c>
      <c r="C234" s="276"/>
      <c r="D234" s="276"/>
      <c r="E234" s="276"/>
      <c r="F234" s="15">
        <f>'RECREDENTIALING FILE AUDIT TOOL'!$J$67</f>
        <v>8</v>
      </c>
      <c r="G234" s="15" t="s">
        <v>50</v>
      </c>
      <c r="H234" s="15">
        <f>'RECREDENTIALING FILE AUDIT TOOL'!$J$68</f>
        <v>8</v>
      </c>
      <c r="I234" s="42">
        <f>'RECREDENTIALING FILE AUDIT TOOL'!$J$69</f>
        <v>1</v>
      </c>
    </row>
    <row r="235" spans="1:9" ht="25.5" customHeight="1" x14ac:dyDescent="0.2">
      <c r="A235" s="9" t="s">
        <v>52</v>
      </c>
      <c r="B235" s="275" t="s">
        <v>245</v>
      </c>
      <c r="C235" s="276"/>
      <c r="D235" s="276"/>
      <c r="E235" s="276"/>
      <c r="F235" s="15">
        <f>'RECREDENTIALING FILE AUDIT TOOL'!$K$67</f>
        <v>8</v>
      </c>
      <c r="G235" s="15" t="s">
        <v>50</v>
      </c>
      <c r="H235" s="15">
        <f>'RECREDENTIALING FILE AUDIT TOOL'!$K$68</f>
        <v>8</v>
      </c>
      <c r="I235" s="42">
        <f>'RECREDENTIALING FILE AUDIT TOOL'!K42</f>
        <v>0</v>
      </c>
    </row>
    <row r="236" spans="1:9" ht="12" customHeight="1" x14ac:dyDescent="0.2">
      <c r="A236" s="9" t="s">
        <v>53</v>
      </c>
      <c r="B236" s="275" t="s">
        <v>246</v>
      </c>
      <c r="C236" s="276"/>
      <c r="D236" s="276"/>
      <c r="E236" s="276"/>
      <c r="F236" s="15">
        <f>'RECREDENTIALING FILE AUDIT TOOL'!$L$67</f>
        <v>8</v>
      </c>
      <c r="G236" s="15" t="s">
        <v>50</v>
      </c>
      <c r="H236" s="15">
        <f>'RECREDENTIALING FILE AUDIT TOOL'!$L$68</f>
        <v>8</v>
      </c>
      <c r="I236" s="42">
        <f>'RECREDENTIALING FILE AUDIT TOOL'!$L$69</f>
        <v>1</v>
      </c>
    </row>
    <row r="237" spans="1:9" x14ac:dyDescent="0.2">
      <c r="A237" s="309" t="s">
        <v>247</v>
      </c>
      <c r="B237" s="309"/>
      <c r="C237" s="309"/>
      <c r="D237" s="309"/>
      <c r="E237" s="309"/>
      <c r="F237" s="309"/>
      <c r="G237" s="309"/>
      <c r="H237" s="309"/>
      <c r="I237" s="309"/>
    </row>
    <row r="238" spans="1:9" ht="24.75" customHeight="1" x14ac:dyDescent="0.2">
      <c r="A238" s="9" t="s">
        <v>57</v>
      </c>
      <c r="B238" s="300" t="s">
        <v>87</v>
      </c>
      <c r="C238" s="301"/>
      <c r="D238" s="301"/>
      <c r="E238" s="302"/>
      <c r="F238" s="15">
        <f>'RECREDENTIALING FILE AUDIT TOOL'!$M$67</f>
        <v>8</v>
      </c>
      <c r="G238" s="15" t="s">
        <v>50</v>
      </c>
      <c r="H238" s="15">
        <f>'RECREDENTIALING FILE AUDIT TOOL'!$M$68</f>
        <v>8</v>
      </c>
      <c r="I238" s="42">
        <f>'RECREDENTIALING FILE AUDIT TOOL'!$M$69</f>
        <v>1</v>
      </c>
    </row>
    <row r="239" spans="1:9" x14ac:dyDescent="0.2">
      <c r="A239" s="9" t="s">
        <v>58</v>
      </c>
      <c r="B239" s="276" t="s">
        <v>250</v>
      </c>
      <c r="C239" s="276"/>
      <c r="D239" s="276"/>
      <c r="E239" s="276"/>
      <c r="F239" s="15">
        <f>'RECREDENTIALING FILE AUDIT TOOL'!$N$67</f>
        <v>8</v>
      </c>
      <c r="G239" s="15" t="s">
        <v>50</v>
      </c>
      <c r="H239" s="15">
        <f>'RECREDENTIALING FILE AUDIT TOOL'!$N$68</f>
        <v>8</v>
      </c>
      <c r="I239" s="42">
        <f>'RECREDENTIALING FILE AUDIT TOOL'!$N$69</f>
        <v>1</v>
      </c>
    </row>
    <row r="240" spans="1:9" x14ac:dyDescent="0.2">
      <c r="A240" s="9" t="s">
        <v>59</v>
      </c>
      <c r="B240" s="276" t="s">
        <v>248</v>
      </c>
      <c r="C240" s="276"/>
      <c r="D240" s="276"/>
      <c r="E240" s="276"/>
      <c r="F240" s="15">
        <f>'RECREDENTIALING FILE AUDIT TOOL'!$O$67</f>
        <v>8</v>
      </c>
      <c r="G240" s="15" t="s">
        <v>50</v>
      </c>
      <c r="H240" s="15">
        <f>'RECREDENTIALING FILE AUDIT TOOL'!$O$68</f>
        <v>8</v>
      </c>
      <c r="I240" s="42">
        <f>'RECREDENTIALING FILE AUDIT TOOL'!$O$69</f>
        <v>1</v>
      </c>
    </row>
    <row r="241" spans="1:9" x14ac:dyDescent="0.2">
      <c r="A241" s="9" t="s">
        <v>60</v>
      </c>
      <c r="B241" s="276" t="s">
        <v>251</v>
      </c>
      <c r="C241" s="276"/>
      <c r="D241" s="276"/>
      <c r="E241" s="276"/>
      <c r="F241" s="15">
        <f>'RECREDENTIALING FILE AUDIT TOOL'!$P$67</f>
        <v>8</v>
      </c>
      <c r="G241" s="15" t="s">
        <v>50</v>
      </c>
      <c r="H241" s="15">
        <f>'RECREDENTIALING FILE AUDIT TOOL'!$P$68</f>
        <v>8</v>
      </c>
      <c r="I241" s="42">
        <f>'RECREDENTIALING FILE AUDIT TOOL'!$P$69</f>
        <v>1</v>
      </c>
    </row>
    <row r="242" spans="1:9" x14ac:dyDescent="0.2">
      <c r="A242" s="309" t="s">
        <v>292</v>
      </c>
      <c r="B242" s="309"/>
      <c r="C242" s="309"/>
      <c r="D242" s="309"/>
      <c r="E242" s="309"/>
      <c r="F242" s="309"/>
      <c r="G242" s="309"/>
      <c r="H242" s="309"/>
      <c r="I242" s="309"/>
    </row>
    <row r="243" spans="1:9" ht="38.25" customHeight="1" x14ac:dyDescent="0.2">
      <c r="A243" s="9" t="s">
        <v>61</v>
      </c>
      <c r="B243" s="310" t="s">
        <v>75</v>
      </c>
      <c r="C243" s="311"/>
      <c r="D243" s="311"/>
      <c r="E243" s="312"/>
      <c r="F243" s="15">
        <f>'RECREDENTIALING FILE AUDIT TOOL'!$Q$67</f>
        <v>8</v>
      </c>
      <c r="G243" s="15" t="s">
        <v>50</v>
      </c>
      <c r="H243" s="15">
        <f>'RECREDENTIALING FILE AUDIT TOOL'!$Q$68</f>
        <v>8</v>
      </c>
      <c r="I243" s="42">
        <f>'RECREDENTIALING FILE AUDIT TOOL'!$Q$69</f>
        <v>1</v>
      </c>
    </row>
    <row r="244" spans="1:9" x14ac:dyDescent="0.2">
      <c r="A244" s="9" t="s">
        <v>62</v>
      </c>
      <c r="B244" s="275" t="s">
        <v>77</v>
      </c>
      <c r="C244" s="275"/>
      <c r="D244" s="275"/>
      <c r="E244" s="275"/>
      <c r="F244" s="15">
        <f>'RECREDENTIALING FILE AUDIT TOOL'!$R$67</f>
        <v>8</v>
      </c>
      <c r="G244" s="15" t="s">
        <v>50</v>
      </c>
      <c r="H244" s="15">
        <f>'RECREDENTIALING FILE AUDIT TOOL'!$R$68</f>
        <v>8</v>
      </c>
      <c r="I244" s="42">
        <f>'RECREDENTIALING FILE AUDIT TOOL'!$R$69</f>
        <v>1</v>
      </c>
    </row>
    <row r="245" spans="1:9" x14ac:dyDescent="0.2">
      <c r="A245" s="9" t="s">
        <v>63</v>
      </c>
      <c r="B245" s="275" t="s">
        <v>76</v>
      </c>
      <c r="C245" s="275"/>
      <c r="D245" s="275"/>
      <c r="E245" s="275"/>
      <c r="F245" s="15">
        <f>'RECREDENTIALING FILE AUDIT TOOL'!$S$67</f>
        <v>8</v>
      </c>
      <c r="G245" s="15" t="s">
        <v>50</v>
      </c>
      <c r="H245" s="15">
        <f>'RECREDENTIALING FILE AUDIT TOOL'!$S$68</f>
        <v>8</v>
      </c>
      <c r="I245" s="42">
        <f>'RECREDENTIALING FILE AUDIT TOOL'!$S$69</f>
        <v>1</v>
      </c>
    </row>
    <row r="246" spans="1:9" x14ac:dyDescent="0.2">
      <c r="A246" s="9" t="s">
        <v>64</v>
      </c>
      <c r="B246" s="275" t="s">
        <v>78</v>
      </c>
      <c r="C246" s="275"/>
      <c r="D246" s="275"/>
      <c r="E246" s="275"/>
      <c r="F246" s="15">
        <f>'RECREDENTIALING FILE AUDIT TOOL'!$T$67</f>
        <v>8</v>
      </c>
      <c r="G246" s="15" t="s">
        <v>50</v>
      </c>
      <c r="H246" s="15">
        <f>'RECREDENTIALING FILE AUDIT TOOL'!$T$68</f>
        <v>8</v>
      </c>
      <c r="I246" s="42">
        <f>'RECREDENTIALING FILE AUDIT TOOL'!$T$69</f>
        <v>1</v>
      </c>
    </row>
    <row r="247" spans="1:9" x14ac:dyDescent="0.2">
      <c r="A247" s="9" t="s">
        <v>65</v>
      </c>
      <c r="B247" s="275" t="s">
        <v>79</v>
      </c>
      <c r="C247" s="275"/>
      <c r="D247" s="275"/>
      <c r="E247" s="275"/>
      <c r="F247" s="15">
        <f>'RECREDENTIALING FILE AUDIT TOOL'!$U$67</f>
        <v>8</v>
      </c>
      <c r="G247" s="15" t="s">
        <v>50</v>
      </c>
      <c r="H247" s="15">
        <f>'RECREDENTIALING FILE AUDIT TOOL'!$U$68</f>
        <v>8</v>
      </c>
      <c r="I247" s="42">
        <f>'RECREDENTIALING FILE AUDIT TOOL'!$U$69</f>
        <v>1</v>
      </c>
    </row>
    <row r="248" spans="1:9" ht="25.5" customHeight="1" x14ac:dyDescent="0.2">
      <c r="A248" s="9" t="s">
        <v>66</v>
      </c>
      <c r="B248" s="275" t="s">
        <v>80</v>
      </c>
      <c r="C248" s="275"/>
      <c r="D248" s="275"/>
      <c r="E248" s="275"/>
      <c r="F248" s="15">
        <f>'RECREDENTIALING FILE AUDIT TOOL'!$V$67</f>
        <v>8</v>
      </c>
      <c r="G248" s="15" t="s">
        <v>50</v>
      </c>
      <c r="H248" s="15">
        <f>'RECREDENTIALING FILE AUDIT TOOL'!$V$68</f>
        <v>8</v>
      </c>
      <c r="I248" s="42">
        <f>'RECREDENTIALING FILE AUDIT TOOL'!$V$69</f>
        <v>1</v>
      </c>
    </row>
    <row r="249" spans="1:9" ht="24.75" customHeight="1" x14ac:dyDescent="0.2">
      <c r="A249" s="9" t="s">
        <v>252</v>
      </c>
      <c r="B249" s="275" t="s">
        <v>86</v>
      </c>
      <c r="C249" s="276"/>
      <c r="D249" s="276"/>
      <c r="E249" s="276"/>
      <c r="F249" s="15">
        <f>'RECREDENTIALING FILE AUDIT TOOL'!$W$67</f>
        <v>8</v>
      </c>
      <c r="G249" s="15" t="s">
        <v>50</v>
      </c>
      <c r="H249" s="15">
        <f>'RECREDENTIALING FILE AUDIT TOOL'!$W$68</f>
        <v>8</v>
      </c>
      <c r="I249" s="42">
        <f>'RECREDENTIALING FILE AUDIT TOOL'!$W$69</f>
        <v>1</v>
      </c>
    </row>
    <row r="250" spans="1:9" x14ac:dyDescent="0.2">
      <c r="A250" s="272" t="s">
        <v>247</v>
      </c>
      <c r="B250" s="273"/>
      <c r="C250" s="273"/>
      <c r="D250" s="273"/>
      <c r="E250" s="273"/>
      <c r="F250" s="273"/>
      <c r="G250" s="273"/>
      <c r="H250" s="273"/>
      <c r="I250" s="274"/>
    </row>
    <row r="251" spans="1:9" ht="24.75" customHeight="1" x14ac:dyDescent="0.2">
      <c r="A251" s="9" t="s">
        <v>252</v>
      </c>
      <c r="B251" s="300" t="s">
        <v>87</v>
      </c>
      <c r="C251" s="301"/>
      <c r="D251" s="301"/>
      <c r="E251" s="302"/>
      <c r="F251" s="15">
        <f>'RECREDENTIALING FILE AUDIT TOOL'!$W$67</f>
        <v>8</v>
      </c>
      <c r="G251" s="15" t="s">
        <v>50</v>
      </c>
      <c r="H251" s="15">
        <f>'RECREDENTIALING FILE AUDIT TOOL'!$W$68</f>
        <v>8</v>
      </c>
      <c r="I251" s="42">
        <f>'RECREDENTIALING FILE AUDIT TOOL'!$W$69</f>
        <v>1</v>
      </c>
    </row>
    <row r="252" spans="1:9" x14ac:dyDescent="0.2">
      <c r="A252" s="309" t="s">
        <v>293</v>
      </c>
      <c r="B252" s="309"/>
      <c r="C252" s="309"/>
      <c r="D252" s="309"/>
      <c r="E252" s="309"/>
      <c r="F252" s="309"/>
      <c r="G252" s="309"/>
      <c r="H252" s="309"/>
      <c r="I252" s="309"/>
    </row>
    <row r="253" spans="1:9" ht="12.75" customHeight="1" x14ac:dyDescent="0.2">
      <c r="A253" s="9" t="s">
        <v>253</v>
      </c>
      <c r="B253" s="300" t="s">
        <v>295</v>
      </c>
      <c r="C253" s="301"/>
      <c r="D253" s="301"/>
      <c r="E253" s="302"/>
      <c r="F253" s="15">
        <f>'RECREDENTIALING FILE AUDIT TOOL'!$X$67</f>
        <v>8</v>
      </c>
      <c r="G253" s="15" t="s">
        <v>50</v>
      </c>
      <c r="H253" s="15">
        <f>'RECREDENTIALING FILE AUDIT TOOL'!$X$68</f>
        <v>8</v>
      </c>
      <c r="I253" s="42">
        <f>'RECREDENTIALING FILE AUDIT TOOL'!$X$69</f>
        <v>1</v>
      </c>
    </row>
    <row r="254" spans="1:9" x14ac:dyDescent="0.2">
      <c r="A254" s="9" t="s">
        <v>294</v>
      </c>
      <c r="B254" s="276" t="s">
        <v>296</v>
      </c>
      <c r="C254" s="276"/>
      <c r="D254" s="276"/>
      <c r="E254" s="276"/>
      <c r="F254" s="15">
        <f>'RECREDENTIALING FILE AUDIT TOOL'!$Y$67</f>
        <v>8</v>
      </c>
      <c r="G254" s="15" t="s">
        <v>50</v>
      </c>
      <c r="H254" s="15">
        <f>'RECREDENTIALING FILE AUDIT TOOL'!$Y$68</f>
        <v>8</v>
      </c>
      <c r="I254" s="42">
        <f>'RECREDENTIALING FILE AUDIT TOOL'!$Y$69</f>
        <v>1</v>
      </c>
    </row>
    <row r="256" spans="1:9" x14ac:dyDescent="0.2">
      <c r="A256" s="306" t="s">
        <v>113</v>
      </c>
      <c r="B256" s="307"/>
      <c r="C256" s="307"/>
      <c r="D256" s="307"/>
      <c r="E256" s="307"/>
      <c r="F256" s="307"/>
      <c r="G256" s="307"/>
      <c r="H256" s="307"/>
      <c r="I256" s="308"/>
    </row>
    <row r="257" spans="1:9" x14ac:dyDescent="0.2">
      <c r="A257" s="272" t="s">
        <v>71</v>
      </c>
      <c r="B257" s="273"/>
      <c r="C257" s="273"/>
      <c r="D257" s="273"/>
      <c r="E257" s="273"/>
      <c r="F257" s="273"/>
      <c r="G257" s="273"/>
      <c r="H257" s="273"/>
      <c r="I257" s="274"/>
    </row>
    <row r="258" spans="1:9" x14ac:dyDescent="0.2">
      <c r="A258" s="277" t="s">
        <v>72</v>
      </c>
      <c r="B258" s="278"/>
      <c r="C258" s="278"/>
      <c r="D258" s="278"/>
      <c r="E258" s="278"/>
      <c r="F258" s="278"/>
      <c r="G258" s="278"/>
      <c r="H258" s="279"/>
      <c r="I258" s="10" t="s">
        <v>4</v>
      </c>
    </row>
    <row r="259" spans="1:9" ht="12.75" customHeight="1" x14ac:dyDescent="0.2">
      <c r="A259" s="9">
        <v>1</v>
      </c>
      <c r="B259" s="300" t="s">
        <v>301</v>
      </c>
      <c r="C259" s="301"/>
      <c r="D259" s="301"/>
      <c r="E259" s="301"/>
      <c r="F259" s="301"/>
      <c r="G259" s="301"/>
      <c r="H259" s="302"/>
      <c r="I259" s="42">
        <f>Documentation!$I$282</f>
        <v>1</v>
      </c>
    </row>
    <row r="260" spans="1:9" ht="12.75" customHeight="1" x14ac:dyDescent="0.2">
      <c r="A260" s="9">
        <v>2</v>
      </c>
      <c r="B260" s="264" t="s">
        <v>302</v>
      </c>
      <c r="C260" s="264"/>
      <c r="D260" s="264"/>
      <c r="E260" s="264"/>
      <c r="F260" s="264"/>
      <c r="G260" s="264"/>
      <c r="H260" s="264"/>
      <c r="I260" s="42">
        <f>Documentation!$I$283</f>
        <v>1</v>
      </c>
    </row>
    <row r="261" spans="1:9" ht="12.75" customHeight="1" x14ac:dyDescent="0.2">
      <c r="A261" s="9">
        <v>3</v>
      </c>
      <c r="B261" s="264" t="s">
        <v>303</v>
      </c>
      <c r="C261" s="264"/>
      <c r="D261" s="264"/>
      <c r="E261" s="264"/>
      <c r="F261" s="264"/>
      <c r="G261" s="264"/>
      <c r="H261" s="264"/>
      <c r="I261" s="42">
        <f>Documentation!$I$284</f>
        <v>1</v>
      </c>
    </row>
    <row r="262" spans="1:9" ht="25.5" customHeight="1" x14ac:dyDescent="0.2">
      <c r="A262" s="9">
        <v>4</v>
      </c>
      <c r="B262" s="264" t="s">
        <v>363</v>
      </c>
      <c r="C262" s="264"/>
      <c r="D262" s="264"/>
      <c r="E262" s="264"/>
      <c r="F262" s="264"/>
      <c r="G262" s="264"/>
      <c r="H262" s="264"/>
      <c r="I262" s="42">
        <f>Documentation!$I$285</f>
        <v>1</v>
      </c>
    </row>
    <row r="263" spans="1:9" ht="12.75" customHeight="1" x14ac:dyDescent="0.2">
      <c r="A263" s="55"/>
      <c r="B263" s="19"/>
      <c r="C263" s="19"/>
      <c r="D263" s="19"/>
      <c r="E263" s="19"/>
      <c r="F263" s="19"/>
      <c r="G263" s="19"/>
      <c r="H263" s="19"/>
      <c r="I263" s="200"/>
    </row>
    <row r="264" spans="1:9" ht="12.75" customHeight="1" x14ac:dyDescent="0.2">
      <c r="A264" s="44"/>
      <c r="B264" s="265" t="s">
        <v>233</v>
      </c>
      <c r="C264" s="266"/>
      <c r="D264" s="46">
        <v>1</v>
      </c>
      <c r="E264" s="46">
        <v>0.8</v>
      </c>
      <c r="F264" s="46">
        <v>0.5</v>
      </c>
      <c r="G264" s="46">
        <v>0.2</v>
      </c>
      <c r="H264" s="46">
        <v>0</v>
      </c>
      <c r="I264" s="198"/>
    </row>
    <row r="265" spans="1:9" ht="135.75" customHeight="1" x14ac:dyDescent="0.2">
      <c r="A265" s="44"/>
      <c r="B265" s="298">
        <f>Documentation!$B$288</f>
        <v>0</v>
      </c>
      <c r="C265" s="299"/>
      <c r="D265" s="43" t="s">
        <v>297</v>
      </c>
      <c r="E265" s="43" t="s">
        <v>298</v>
      </c>
      <c r="F265" s="43" t="s">
        <v>299</v>
      </c>
      <c r="G265" s="43" t="s">
        <v>300</v>
      </c>
      <c r="H265" s="43" t="s">
        <v>268</v>
      </c>
      <c r="I265" s="198"/>
    </row>
    <row r="266" spans="1:9" ht="12.75" customHeight="1" x14ac:dyDescent="0.2">
      <c r="A266" s="56"/>
      <c r="B266" s="19"/>
      <c r="C266" s="19"/>
      <c r="D266" s="19"/>
      <c r="E266" s="19"/>
      <c r="F266" s="19"/>
      <c r="G266" s="19"/>
      <c r="H266" s="19"/>
      <c r="I266" s="201"/>
    </row>
    <row r="267" spans="1:9" x14ac:dyDescent="0.2">
      <c r="A267" s="272" t="s">
        <v>71</v>
      </c>
      <c r="B267" s="273"/>
      <c r="C267" s="273"/>
      <c r="D267" s="273"/>
      <c r="E267" s="273"/>
      <c r="F267" s="273"/>
      <c r="G267" s="273"/>
      <c r="H267" s="273"/>
      <c r="I267" s="274"/>
    </row>
    <row r="268" spans="1:9" x14ac:dyDescent="0.2">
      <c r="A268" s="277" t="s">
        <v>72</v>
      </c>
      <c r="B268" s="278"/>
      <c r="C268" s="278"/>
      <c r="D268" s="278"/>
      <c r="E268" s="278"/>
      <c r="F268" s="278"/>
      <c r="G268" s="278"/>
      <c r="H268" s="279"/>
      <c r="I268" s="10" t="s">
        <v>4</v>
      </c>
    </row>
    <row r="269" spans="1:9" ht="25.5" customHeight="1" x14ac:dyDescent="0.2">
      <c r="A269" s="9">
        <v>2</v>
      </c>
      <c r="B269" s="264" t="s">
        <v>73</v>
      </c>
      <c r="C269" s="264"/>
      <c r="D269" s="264"/>
      <c r="E269" s="264"/>
      <c r="F269" s="264"/>
      <c r="G269" s="264"/>
      <c r="H269" s="264"/>
      <c r="I269" s="42">
        <f>Documentation!$I$292</f>
        <v>1</v>
      </c>
    </row>
    <row r="270" spans="1:9" ht="12.75" customHeight="1" x14ac:dyDescent="0.2">
      <c r="A270" s="55"/>
      <c r="B270" s="19"/>
      <c r="C270" s="19"/>
      <c r="D270" s="19"/>
      <c r="E270" s="19"/>
      <c r="F270" s="19"/>
      <c r="G270" s="19"/>
      <c r="H270" s="19"/>
      <c r="I270" s="200"/>
    </row>
    <row r="271" spans="1:9" ht="12.75" customHeight="1" x14ac:dyDescent="0.2">
      <c r="A271" s="44"/>
      <c r="B271" s="265" t="s">
        <v>233</v>
      </c>
      <c r="C271" s="266"/>
      <c r="D271" s="46">
        <v>1</v>
      </c>
      <c r="E271" s="46">
        <v>0.8</v>
      </c>
      <c r="F271" s="46">
        <v>0.5</v>
      </c>
      <c r="G271" s="46">
        <v>0.2</v>
      </c>
      <c r="H271" s="46">
        <v>0</v>
      </c>
      <c r="I271" s="198"/>
    </row>
    <row r="272" spans="1:9" ht="27.75" customHeight="1" x14ac:dyDescent="0.2">
      <c r="A272" s="44"/>
      <c r="B272" s="298">
        <f>Documentation!$B$295</f>
        <v>0</v>
      </c>
      <c r="C272" s="299"/>
      <c r="D272" s="43" t="s">
        <v>290</v>
      </c>
      <c r="E272" s="43" t="s">
        <v>239</v>
      </c>
      <c r="F272" s="43" t="s">
        <v>239</v>
      </c>
      <c r="G272" s="43" t="s">
        <v>239</v>
      </c>
      <c r="H272" s="43" t="s">
        <v>291</v>
      </c>
      <c r="I272" s="198"/>
    </row>
    <row r="273" spans="1:9" s="13" customFormat="1" ht="12.75" customHeight="1" x14ac:dyDescent="0.2">
      <c r="A273" s="11"/>
      <c r="B273" s="61"/>
      <c r="C273" s="61"/>
      <c r="D273" s="61"/>
      <c r="E273" s="61"/>
      <c r="F273" s="61"/>
      <c r="G273" s="61"/>
      <c r="H273" s="61"/>
      <c r="I273" s="199"/>
    </row>
    <row r="274" spans="1:9" x14ac:dyDescent="0.2">
      <c r="A274" s="269" t="s">
        <v>114</v>
      </c>
      <c r="B274" s="270"/>
      <c r="C274" s="270"/>
      <c r="D274" s="270"/>
      <c r="E274" s="270"/>
      <c r="F274" s="270"/>
      <c r="G274" s="270"/>
      <c r="H274" s="270"/>
      <c r="I274" s="271"/>
    </row>
    <row r="275" spans="1:9" x14ac:dyDescent="0.2">
      <c r="A275" s="272" t="s">
        <v>305</v>
      </c>
      <c r="B275" s="273"/>
      <c r="C275" s="273"/>
      <c r="D275" s="273"/>
      <c r="E275" s="273"/>
      <c r="F275" s="273"/>
      <c r="G275" s="273"/>
      <c r="H275" s="273"/>
      <c r="I275" s="274"/>
    </row>
    <row r="276" spans="1:9" ht="25.5" customHeight="1" x14ac:dyDescent="0.2">
      <c r="A276" s="277" t="s">
        <v>85</v>
      </c>
      <c r="B276" s="278"/>
      <c r="C276" s="278"/>
      <c r="D276" s="278"/>
      <c r="E276" s="278"/>
      <c r="F276" s="278"/>
      <c r="G276" s="278"/>
      <c r="H276" s="279"/>
      <c r="I276" s="10" t="s">
        <v>4</v>
      </c>
    </row>
    <row r="277" spans="1:9" ht="12.75" customHeight="1" x14ac:dyDescent="0.2">
      <c r="A277" s="9">
        <v>1</v>
      </c>
      <c r="B277" s="300" t="s">
        <v>87</v>
      </c>
      <c r="C277" s="301"/>
      <c r="D277" s="301"/>
      <c r="E277" s="301"/>
      <c r="F277" s="301"/>
      <c r="G277" s="301"/>
      <c r="H277" s="302"/>
      <c r="I277" s="42">
        <f>Documentation!$I$300</f>
        <v>1</v>
      </c>
    </row>
    <row r="278" spans="1:9" ht="12.75" customHeight="1" x14ac:dyDescent="0.2">
      <c r="A278" s="9">
        <v>2</v>
      </c>
      <c r="B278" s="264" t="s">
        <v>88</v>
      </c>
      <c r="C278" s="264"/>
      <c r="D278" s="264"/>
      <c r="E278" s="264"/>
      <c r="F278" s="264"/>
      <c r="G278" s="264"/>
      <c r="H278" s="264"/>
      <c r="I278" s="42">
        <f>Documentation!$I$301</f>
        <v>1</v>
      </c>
    </row>
    <row r="279" spans="1:9" ht="12.75" customHeight="1" x14ac:dyDescent="0.2">
      <c r="A279" s="55"/>
      <c r="B279" s="19"/>
      <c r="C279" s="19"/>
      <c r="D279" s="19"/>
      <c r="E279" s="19"/>
      <c r="F279" s="19"/>
      <c r="G279" s="19"/>
      <c r="H279" s="19"/>
      <c r="I279" s="200"/>
    </row>
    <row r="280" spans="1:9" ht="12.75" customHeight="1" x14ac:dyDescent="0.2">
      <c r="A280" s="44"/>
      <c r="B280" s="265" t="s">
        <v>233</v>
      </c>
      <c r="C280" s="266"/>
      <c r="D280" s="46">
        <v>1</v>
      </c>
      <c r="E280" s="46">
        <v>0.8</v>
      </c>
      <c r="F280" s="46">
        <v>0.5</v>
      </c>
      <c r="G280" s="46">
        <v>0.2</v>
      </c>
      <c r="H280" s="46">
        <v>0</v>
      </c>
      <c r="I280" s="198"/>
    </row>
    <row r="281" spans="1:9" ht="102" customHeight="1" x14ac:dyDescent="0.2">
      <c r="A281" s="44"/>
      <c r="B281" s="298">
        <f>Documentation!$B$304</f>
        <v>0</v>
      </c>
      <c r="C281" s="299"/>
      <c r="D281" s="43" t="s">
        <v>269</v>
      </c>
      <c r="E281" s="43" t="s">
        <v>304</v>
      </c>
      <c r="F281" s="43" t="s">
        <v>271</v>
      </c>
      <c r="G281" s="43" t="s">
        <v>272</v>
      </c>
      <c r="H281" s="43" t="s">
        <v>273</v>
      </c>
      <c r="I281" s="198"/>
    </row>
    <row r="282" spans="1:9" ht="12.75" customHeight="1" x14ac:dyDescent="0.2">
      <c r="A282" s="56"/>
      <c r="B282" s="19"/>
      <c r="C282" s="19"/>
      <c r="D282" s="19"/>
      <c r="E282" s="19"/>
      <c r="F282" s="19"/>
      <c r="G282" s="19"/>
      <c r="H282" s="19"/>
      <c r="I282" s="201"/>
    </row>
    <row r="283" spans="1:9" x14ac:dyDescent="0.2">
      <c r="A283" s="272" t="s">
        <v>306</v>
      </c>
      <c r="B283" s="273"/>
      <c r="C283" s="273"/>
      <c r="D283" s="273"/>
      <c r="E283" s="273"/>
      <c r="F283" s="273"/>
      <c r="G283" s="273"/>
      <c r="H283" s="273"/>
      <c r="I283" s="274"/>
    </row>
    <row r="284" spans="1:9" ht="15.75" customHeight="1" x14ac:dyDescent="0.2">
      <c r="A284" s="277"/>
      <c r="B284" s="278"/>
      <c r="C284" s="278"/>
      <c r="D284" s="278"/>
      <c r="E284" s="278"/>
      <c r="F284" s="278"/>
      <c r="G284" s="278"/>
      <c r="H284" s="279"/>
      <c r="I284" s="10" t="s">
        <v>4</v>
      </c>
    </row>
    <row r="285" spans="1:9" ht="12.75" customHeight="1" x14ac:dyDescent="0.2">
      <c r="A285" s="9">
        <v>1</v>
      </c>
      <c r="B285" s="300" t="s">
        <v>109</v>
      </c>
      <c r="C285" s="301"/>
      <c r="D285" s="301"/>
      <c r="E285" s="301"/>
      <c r="F285" s="301"/>
      <c r="G285" s="301"/>
      <c r="H285" s="302"/>
      <c r="I285" s="42">
        <f>Documentation!$I$308</f>
        <v>1</v>
      </c>
    </row>
    <row r="286" spans="1:9" ht="12.75" customHeight="1" x14ac:dyDescent="0.2">
      <c r="A286" s="55"/>
      <c r="B286" s="19"/>
      <c r="C286" s="19"/>
      <c r="D286" s="19"/>
      <c r="E286" s="19"/>
      <c r="F286" s="19"/>
      <c r="G286" s="19"/>
      <c r="H286" s="19"/>
      <c r="I286" s="200"/>
    </row>
    <row r="287" spans="1:9" ht="12.75" customHeight="1" x14ac:dyDescent="0.2">
      <c r="A287" s="44"/>
      <c r="B287" s="265" t="s">
        <v>233</v>
      </c>
      <c r="C287" s="266"/>
      <c r="D287" s="46">
        <v>1</v>
      </c>
      <c r="E287" s="46">
        <v>0.8</v>
      </c>
      <c r="F287" s="46">
        <v>0.5</v>
      </c>
      <c r="G287" s="46">
        <v>0.2</v>
      </c>
      <c r="H287" s="46">
        <v>0</v>
      </c>
      <c r="I287" s="198"/>
    </row>
    <row r="288" spans="1:9" ht="28.5" customHeight="1" x14ac:dyDescent="0.2">
      <c r="A288" s="44"/>
      <c r="B288" s="298">
        <f>Documentation!$B$311</f>
        <v>0</v>
      </c>
      <c r="C288" s="299"/>
      <c r="D288" s="43" t="s">
        <v>290</v>
      </c>
      <c r="E288" s="43" t="s">
        <v>239</v>
      </c>
      <c r="F288" s="43" t="s">
        <v>239</v>
      </c>
      <c r="G288" s="43" t="s">
        <v>239</v>
      </c>
      <c r="H288" s="43" t="s">
        <v>291</v>
      </c>
      <c r="I288" s="198"/>
    </row>
    <row r="289" spans="1:9" ht="12.75" customHeight="1" x14ac:dyDescent="0.2">
      <c r="A289" s="56"/>
      <c r="B289" s="19"/>
      <c r="C289" s="19"/>
      <c r="D289" s="19"/>
      <c r="E289" s="19"/>
      <c r="F289" s="19"/>
      <c r="G289" s="19"/>
      <c r="H289" s="19"/>
      <c r="I289" s="201"/>
    </row>
    <row r="290" spans="1:9" x14ac:dyDescent="0.2">
      <c r="A290" s="272" t="s">
        <v>307</v>
      </c>
      <c r="B290" s="273"/>
      <c r="C290" s="273"/>
      <c r="D290" s="273"/>
      <c r="E290" s="273"/>
      <c r="F290" s="273"/>
      <c r="G290" s="273"/>
      <c r="H290" s="273"/>
      <c r="I290" s="274"/>
    </row>
    <row r="291" spans="1:9" ht="12.75" customHeight="1" x14ac:dyDescent="0.2">
      <c r="A291" s="277"/>
      <c r="B291" s="278"/>
      <c r="C291" s="278"/>
      <c r="D291" s="278"/>
      <c r="E291" s="278"/>
      <c r="F291" s="278"/>
      <c r="G291" s="278"/>
      <c r="H291" s="279"/>
      <c r="I291" s="10" t="s">
        <v>4</v>
      </c>
    </row>
    <row r="292" spans="1:9" ht="12.75" customHeight="1" x14ac:dyDescent="0.2">
      <c r="A292" s="9">
        <v>1</v>
      </c>
      <c r="B292" s="300" t="s">
        <v>110</v>
      </c>
      <c r="C292" s="301"/>
      <c r="D292" s="301"/>
      <c r="E292" s="301"/>
      <c r="F292" s="301"/>
      <c r="G292" s="301"/>
      <c r="H292" s="302"/>
      <c r="I292" s="15">
        <f>Documentation!$I$315</f>
        <v>1</v>
      </c>
    </row>
    <row r="293" spans="1:9" ht="12.75" customHeight="1" x14ac:dyDescent="0.2">
      <c r="A293" s="55"/>
      <c r="B293" s="19"/>
      <c r="C293" s="19"/>
      <c r="D293" s="19"/>
      <c r="E293" s="19"/>
      <c r="F293" s="19"/>
      <c r="G293" s="19"/>
      <c r="H293" s="19"/>
      <c r="I293" s="200"/>
    </row>
    <row r="294" spans="1:9" ht="12.75" customHeight="1" x14ac:dyDescent="0.2">
      <c r="A294" s="44"/>
      <c r="B294" s="265" t="s">
        <v>233</v>
      </c>
      <c r="C294" s="266"/>
      <c r="D294" s="46">
        <v>1</v>
      </c>
      <c r="E294" s="46">
        <v>0.8</v>
      </c>
      <c r="F294" s="46">
        <v>0.5</v>
      </c>
      <c r="G294" s="46">
        <v>0.2</v>
      </c>
      <c r="H294" s="46">
        <v>0</v>
      </c>
      <c r="I294" s="198"/>
    </row>
    <row r="295" spans="1:9" ht="25.5" customHeight="1" x14ac:dyDescent="0.2">
      <c r="A295" s="44"/>
      <c r="B295" s="298">
        <f>Documentation!$B$311</f>
        <v>0</v>
      </c>
      <c r="C295" s="299"/>
      <c r="D295" s="43" t="s">
        <v>290</v>
      </c>
      <c r="E295" s="43" t="s">
        <v>239</v>
      </c>
      <c r="F295" s="43" t="s">
        <v>239</v>
      </c>
      <c r="G295" s="43" t="s">
        <v>239</v>
      </c>
      <c r="H295" s="43" t="s">
        <v>291</v>
      </c>
      <c r="I295" s="198"/>
    </row>
    <row r="296" spans="1:9" s="13" customFormat="1" ht="12.75" customHeight="1" x14ac:dyDescent="0.2">
      <c r="A296" s="11"/>
      <c r="B296" s="61"/>
      <c r="C296" s="61"/>
      <c r="D296" s="61"/>
      <c r="E296" s="61"/>
      <c r="F296" s="61"/>
      <c r="G296" s="61"/>
      <c r="H296" s="61"/>
      <c r="I296" s="199"/>
    </row>
    <row r="297" spans="1:9" x14ac:dyDescent="0.2">
      <c r="A297" s="269" t="s">
        <v>114</v>
      </c>
      <c r="B297" s="270"/>
      <c r="C297" s="270"/>
      <c r="D297" s="270"/>
      <c r="E297" s="270"/>
      <c r="F297" s="270"/>
      <c r="G297" s="270"/>
      <c r="H297" s="270"/>
      <c r="I297" s="271"/>
    </row>
    <row r="298" spans="1:9" x14ac:dyDescent="0.2">
      <c r="A298" s="272" t="s">
        <v>308</v>
      </c>
      <c r="B298" s="273"/>
      <c r="C298" s="273"/>
      <c r="D298" s="273"/>
      <c r="E298" s="273"/>
      <c r="F298" s="273"/>
      <c r="G298" s="273"/>
      <c r="H298" s="273"/>
      <c r="I298" s="274"/>
    </row>
    <row r="299" spans="1:9" ht="89.25" customHeight="1" x14ac:dyDescent="0.2">
      <c r="A299" s="277" t="s">
        <v>81</v>
      </c>
      <c r="B299" s="278"/>
      <c r="C299" s="278"/>
      <c r="D299" s="278"/>
      <c r="E299" s="278"/>
      <c r="F299" s="278"/>
      <c r="G299" s="278"/>
      <c r="H299" s="279"/>
      <c r="I299" s="10" t="s">
        <v>4</v>
      </c>
    </row>
    <row r="300" spans="1:9" ht="25.5" customHeight="1" x14ac:dyDescent="0.2">
      <c r="A300" s="9">
        <v>1</v>
      </c>
      <c r="B300" s="300" t="s">
        <v>75</v>
      </c>
      <c r="C300" s="301"/>
      <c r="D300" s="301"/>
      <c r="E300" s="301"/>
      <c r="F300" s="301"/>
      <c r="G300" s="301"/>
      <c r="H300" s="302"/>
      <c r="I300" s="42">
        <f>$I$243</f>
        <v>1</v>
      </c>
    </row>
    <row r="301" spans="1:9" ht="12.75" customHeight="1" x14ac:dyDescent="0.2">
      <c r="A301" s="9">
        <v>2</v>
      </c>
      <c r="B301" s="264" t="s">
        <v>77</v>
      </c>
      <c r="C301" s="264"/>
      <c r="D301" s="264"/>
      <c r="E301" s="264"/>
      <c r="F301" s="264"/>
      <c r="G301" s="264"/>
      <c r="H301" s="264"/>
      <c r="I301" s="42">
        <f>$I$244</f>
        <v>1</v>
      </c>
    </row>
    <row r="302" spans="1:9" ht="12.75" customHeight="1" x14ac:dyDescent="0.2">
      <c r="A302" s="9">
        <v>3</v>
      </c>
      <c r="B302" s="264" t="s">
        <v>76</v>
      </c>
      <c r="C302" s="264"/>
      <c r="D302" s="264"/>
      <c r="E302" s="264"/>
      <c r="F302" s="264"/>
      <c r="G302" s="264"/>
      <c r="H302" s="264"/>
      <c r="I302" s="42">
        <f>$I$245</f>
        <v>1</v>
      </c>
    </row>
    <row r="303" spans="1:9" ht="38.25" customHeight="1" x14ac:dyDescent="0.2">
      <c r="A303" s="9">
        <v>4</v>
      </c>
      <c r="B303" s="264" t="s">
        <v>82</v>
      </c>
      <c r="C303" s="264"/>
      <c r="D303" s="264"/>
      <c r="E303" s="264"/>
      <c r="F303" s="264"/>
      <c r="G303" s="264"/>
      <c r="H303" s="264"/>
      <c r="I303" s="42">
        <f>$I$246</f>
        <v>1</v>
      </c>
    </row>
    <row r="304" spans="1:9" ht="38.25" customHeight="1" x14ac:dyDescent="0.2">
      <c r="A304" s="9">
        <v>5</v>
      </c>
      <c r="B304" s="264" t="s">
        <v>83</v>
      </c>
      <c r="C304" s="264"/>
      <c r="D304" s="264"/>
      <c r="E304" s="264"/>
      <c r="F304" s="264"/>
      <c r="G304" s="264"/>
      <c r="H304" s="264"/>
      <c r="I304" s="42">
        <f>$I$247</f>
        <v>1</v>
      </c>
    </row>
    <row r="305" spans="1:9" ht="51" customHeight="1" x14ac:dyDescent="0.2">
      <c r="A305" s="9">
        <v>6</v>
      </c>
      <c r="B305" s="264" t="s">
        <v>84</v>
      </c>
      <c r="C305" s="264"/>
      <c r="D305" s="264"/>
      <c r="E305" s="264"/>
      <c r="F305" s="264"/>
      <c r="G305" s="264"/>
      <c r="H305" s="264"/>
      <c r="I305" s="42">
        <f>$I$248</f>
        <v>1</v>
      </c>
    </row>
    <row r="306" spans="1:9" ht="12.75" customHeight="1" x14ac:dyDescent="0.2">
      <c r="A306" s="58"/>
      <c r="B306" s="59"/>
      <c r="C306" s="59"/>
      <c r="D306" s="59"/>
      <c r="E306" s="59"/>
      <c r="F306" s="59"/>
      <c r="G306" s="60"/>
      <c r="H306" s="49" t="s">
        <v>232</v>
      </c>
      <c r="I306" s="15">
        <f>SUM(I300:I305)</f>
        <v>6</v>
      </c>
    </row>
    <row r="307" spans="1:9" ht="12.75" customHeight="1" x14ac:dyDescent="0.2">
      <c r="A307" s="11"/>
      <c r="B307" s="57"/>
      <c r="C307" s="57"/>
      <c r="D307" s="57"/>
      <c r="E307" s="57"/>
      <c r="F307" s="57"/>
      <c r="G307" s="57"/>
      <c r="H307" s="19"/>
      <c r="I307" s="200"/>
    </row>
    <row r="308" spans="1:9" ht="12.75" customHeight="1" x14ac:dyDescent="0.2">
      <c r="A308" s="44"/>
      <c r="B308" s="265" t="s">
        <v>233</v>
      </c>
      <c r="C308" s="266"/>
      <c r="D308" s="46">
        <v>1</v>
      </c>
      <c r="E308" s="46">
        <v>0.8</v>
      </c>
      <c r="F308" s="46">
        <v>0.5</v>
      </c>
      <c r="G308" s="46">
        <v>0.2</v>
      </c>
      <c r="H308" s="46">
        <v>0</v>
      </c>
      <c r="I308" s="198"/>
    </row>
    <row r="309" spans="1:9" ht="96.75" customHeight="1" x14ac:dyDescent="0.2">
      <c r="A309" s="44"/>
      <c r="B309" s="298">
        <f>Documentation!$B$332</f>
        <v>0</v>
      </c>
      <c r="C309" s="299"/>
      <c r="D309" s="43" t="s">
        <v>280</v>
      </c>
      <c r="E309" s="43" t="s">
        <v>281</v>
      </c>
      <c r="F309" s="43" t="s">
        <v>282</v>
      </c>
      <c r="G309" s="43" t="s">
        <v>283</v>
      </c>
      <c r="H309" s="43" t="s">
        <v>268</v>
      </c>
      <c r="I309" s="198"/>
    </row>
    <row r="310" spans="1:9" ht="12.75" customHeight="1" x14ac:dyDescent="0.2">
      <c r="A310" s="56"/>
      <c r="B310" s="19"/>
      <c r="C310" s="19"/>
      <c r="D310" s="19"/>
      <c r="E310" s="19"/>
      <c r="F310" s="19"/>
      <c r="G310" s="19"/>
      <c r="H310" s="19"/>
      <c r="I310" s="201"/>
    </row>
    <row r="311" spans="1:9" x14ac:dyDescent="0.2">
      <c r="A311" s="272" t="s">
        <v>286</v>
      </c>
      <c r="B311" s="273"/>
      <c r="C311" s="273"/>
      <c r="D311" s="273"/>
      <c r="E311" s="273"/>
      <c r="F311" s="273"/>
      <c r="G311" s="273"/>
      <c r="H311" s="273"/>
      <c r="I311" s="274"/>
    </row>
    <row r="312" spans="1:9" ht="12.75" customHeight="1" x14ac:dyDescent="0.2">
      <c r="A312" s="277"/>
      <c r="B312" s="278"/>
      <c r="C312" s="278"/>
      <c r="D312" s="278"/>
      <c r="E312" s="278"/>
      <c r="F312" s="278"/>
      <c r="G312" s="278"/>
      <c r="H312" s="279"/>
      <c r="I312" s="10" t="s">
        <v>4</v>
      </c>
    </row>
    <row r="313" spans="1:9" ht="25.5" customHeight="1" x14ac:dyDescent="0.2">
      <c r="A313" s="9">
        <v>1</v>
      </c>
      <c r="B313" s="300" t="s">
        <v>287</v>
      </c>
      <c r="C313" s="301"/>
      <c r="D313" s="301"/>
      <c r="E313" s="301"/>
      <c r="F313" s="301"/>
      <c r="G313" s="301"/>
      <c r="H313" s="302"/>
      <c r="I313" s="42">
        <f>Documentation!$I$336</f>
        <v>1</v>
      </c>
    </row>
    <row r="314" spans="1:9" ht="12.75" customHeight="1" x14ac:dyDescent="0.2">
      <c r="A314" s="55"/>
      <c r="B314" s="19"/>
      <c r="C314" s="19"/>
      <c r="D314" s="19"/>
      <c r="E314" s="19"/>
      <c r="F314" s="19"/>
      <c r="G314" s="19"/>
      <c r="H314" s="19"/>
      <c r="I314" s="200"/>
    </row>
    <row r="315" spans="1:9" ht="12.75" customHeight="1" x14ac:dyDescent="0.2">
      <c r="A315" s="44"/>
      <c r="B315" s="265" t="s">
        <v>233</v>
      </c>
      <c r="C315" s="266"/>
      <c r="D315" s="46">
        <v>1</v>
      </c>
      <c r="E315" s="46">
        <v>0.8</v>
      </c>
      <c r="F315" s="46">
        <v>0.5</v>
      </c>
      <c r="G315" s="46">
        <v>0.2</v>
      </c>
      <c r="H315" s="46">
        <v>0</v>
      </c>
      <c r="I315" s="198"/>
    </row>
    <row r="316" spans="1:9" ht="32.25" customHeight="1" x14ac:dyDescent="0.2">
      <c r="A316" s="44"/>
      <c r="B316" s="298">
        <f>Documentation!$B$339</f>
        <v>0</v>
      </c>
      <c r="C316" s="299"/>
      <c r="D316" s="43" t="s">
        <v>288</v>
      </c>
      <c r="E316" s="43" t="s">
        <v>239</v>
      </c>
      <c r="F316" s="43" t="s">
        <v>309</v>
      </c>
      <c r="G316" s="43" t="s">
        <v>239</v>
      </c>
      <c r="H316" s="43" t="s">
        <v>289</v>
      </c>
      <c r="I316" s="198"/>
    </row>
    <row r="317" spans="1:9" s="13" customFormat="1" ht="12.75" customHeight="1" x14ac:dyDescent="0.2">
      <c r="A317" s="11"/>
      <c r="B317" s="61"/>
      <c r="C317" s="61"/>
      <c r="D317" s="61"/>
      <c r="E317" s="61"/>
      <c r="F317" s="61"/>
      <c r="G317" s="61"/>
      <c r="H317" s="61"/>
      <c r="I317" s="199"/>
    </row>
    <row r="318" spans="1:9" x14ac:dyDescent="0.2">
      <c r="A318" s="320" t="s">
        <v>310</v>
      </c>
      <c r="B318" s="321"/>
      <c r="C318" s="321"/>
      <c r="D318" s="321"/>
      <c r="E318" s="321"/>
      <c r="F318" s="321"/>
      <c r="G318" s="321"/>
      <c r="H318" s="321"/>
      <c r="I318" s="322"/>
    </row>
    <row r="319" spans="1:9" ht="12.75" customHeight="1" x14ac:dyDescent="0.2">
      <c r="A319" s="277"/>
      <c r="B319" s="278"/>
      <c r="C319" s="278"/>
      <c r="D319" s="278"/>
      <c r="E319" s="278"/>
      <c r="F319" s="278"/>
      <c r="G319" s="278"/>
      <c r="H319" s="279"/>
      <c r="I319" s="10" t="s">
        <v>4</v>
      </c>
    </row>
    <row r="320" spans="1:9" ht="25.5" customHeight="1" x14ac:dyDescent="0.2">
      <c r="A320" s="9">
        <v>1</v>
      </c>
      <c r="B320" s="300" t="s">
        <v>111</v>
      </c>
      <c r="C320" s="301"/>
      <c r="D320" s="301"/>
      <c r="E320" s="301"/>
      <c r="F320" s="301"/>
      <c r="G320" s="301"/>
      <c r="H320" s="302"/>
      <c r="I320" s="42">
        <f>Documentation!$I$343</f>
        <v>1</v>
      </c>
    </row>
    <row r="321" spans="1:9" ht="12.75" customHeight="1" x14ac:dyDescent="0.2">
      <c r="A321" s="55"/>
      <c r="B321" s="19"/>
      <c r="C321" s="19"/>
      <c r="D321" s="19"/>
      <c r="E321" s="19"/>
      <c r="F321" s="19"/>
      <c r="G321" s="19"/>
      <c r="H321" s="19"/>
      <c r="I321" s="200"/>
    </row>
    <row r="322" spans="1:9" ht="12.75" customHeight="1" x14ac:dyDescent="0.2">
      <c r="A322" s="44"/>
      <c r="B322" s="265" t="s">
        <v>233</v>
      </c>
      <c r="C322" s="266"/>
      <c r="D322" s="46">
        <v>1</v>
      </c>
      <c r="E322" s="46">
        <v>0.8</v>
      </c>
      <c r="F322" s="46">
        <v>0.5</v>
      </c>
      <c r="G322" s="46">
        <v>0.2</v>
      </c>
      <c r="H322" s="46">
        <v>0</v>
      </c>
      <c r="I322" s="198"/>
    </row>
    <row r="323" spans="1:9" ht="33.75" customHeight="1" x14ac:dyDescent="0.2">
      <c r="A323" s="44"/>
      <c r="B323" s="298">
        <f>Documentation!$B$346</f>
        <v>0</v>
      </c>
      <c r="C323" s="299"/>
      <c r="D323" s="43" t="s">
        <v>290</v>
      </c>
      <c r="E323" s="43" t="s">
        <v>239</v>
      </c>
      <c r="F323" s="43" t="s">
        <v>239</v>
      </c>
      <c r="G323" s="43" t="s">
        <v>239</v>
      </c>
      <c r="H323" s="43" t="s">
        <v>291</v>
      </c>
      <c r="I323" s="198"/>
    </row>
    <row r="324" spans="1:9" ht="12.75" customHeight="1" x14ac:dyDescent="0.2">
      <c r="A324" s="56"/>
      <c r="B324" s="19"/>
      <c r="C324" s="19"/>
      <c r="D324" s="19"/>
      <c r="E324" s="19"/>
      <c r="F324" s="19"/>
      <c r="G324" s="19"/>
      <c r="H324" s="19"/>
      <c r="I324" s="201"/>
    </row>
    <row r="325" spans="1:9" x14ac:dyDescent="0.2">
      <c r="A325" s="272" t="s">
        <v>314</v>
      </c>
      <c r="B325" s="273"/>
      <c r="C325" s="273"/>
      <c r="D325" s="273"/>
      <c r="E325" s="273"/>
      <c r="F325" s="273"/>
      <c r="G325" s="273"/>
      <c r="H325" s="273"/>
      <c r="I325" s="274"/>
    </row>
    <row r="326" spans="1:9" ht="38.25" customHeight="1" x14ac:dyDescent="0.2">
      <c r="A326" s="277" t="s">
        <v>311</v>
      </c>
      <c r="B326" s="278"/>
      <c r="C326" s="278"/>
      <c r="D326" s="278"/>
      <c r="E326" s="278"/>
      <c r="F326" s="278"/>
      <c r="G326" s="278"/>
      <c r="H326" s="279"/>
      <c r="I326" s="10" t="s">
        <v>4</v>
      </c>
    </row>
    <row r="327" spans="1:9" ht="25.5" customHeight="1" x14ac:dyDescent="0.2">
      <c r="A327" s="9">
        <v>1</v>
      </c>
      <c r="B327" s="300" t="s">
        <v>312</v>
      </c>
      <c r="C327" s="301"/>
      <c r="D327" s="301"/>
      <c r="E327" s="301"/>
      <c r="F327" s="301"/>
      <c r="G327" s="301"/>
      <c r="H327" s="302"/>
      <c r="I327" s="42">
        <f>Documentation!$I$350</f>
        <v>1</v>
      </c>
    </row>
    <row r="328" spans="1:9" ht="13.5" customHeight="1" x14ac:dyDescent="0.2">
      <c r="A328" s="9">
        <v>2</v>
      </c>
      <c r="B328" s="300" t="s">
        <v>313</v>
      </c>
      <c r="C328" s="301"/>
      <c r="D328" s="301"/>
      <c r="E328" s="301"/>
      <c r="F328" s="301"/>
      <c r="G328" s="301"/>
      <c r="H328" s="302"/>
      <c r="I328" s="42">
        <f>Documentation!$I$351</f>
        <v>1</v>
      </c>
    </row>
    <row r="329" spans="1:9" ht="12.75" customHeight="1" x14ac:dyDescent="0.2">
      <c r="A329" s="55"/>
      <c r="B329" s="19"/>
      <c r="C329" s="19"/>
      <c r="D329" s="19"/>
      <c r="E329" s="19"/>
      <c r="F329" s="19"/>
      <c r="G329" s="19"/>
      <c r="H329" s="19"/>
      <c r="I329" s="200"/>
    </row>
    <row r="330" spans="1:9" ht="12.75" customHeight="1" x14ac:dyDescent="0.2">
      <c r="A330" s="44"/>
      <c r="B330" s="265" t="s">
        <v>233</v>
      </c>
      <c r="C330" s="266"/>
      <c r="D330" s="46">
        <v>1</v>
      </c>
      <c r="E330" s="46">
        <v>0.8</v>
      </c>
      <c r="F330" s="46">
        <v>0.5</v>
      </c>
      <c r="G330" s="46">
        <v>0.2</v>
      </c>
      <c r="H330" s="46">
        <v>0</v>
      </c>
      <c r="I330" s="198"/>
    </row>
    <row r="331" spans="1:9" ht="33" customHeight="1" x14ac:dyDescent="0.2">
      <c r="A331" s="44"/>
      <c r="B331" s="298">
        <f>Documentation!$B$354</f>
        <v>0</v>
      </c>
      <c r="C331" s="299"/>
      <c r="D331" s="43" t="s">
        <v>290</v>
      </c>
      <c r="E331" s="43" t="s">
        <v>239</v>
      </c>
      <c r="F331" s="43" t="s">
        <v>239</v>
      </c>
      <c r="G331" s="43" t="s">
        <v>239</v>
      </c>
      <c r="H331" s="43" t="s">
        <v>291</v>
      </c>
      <c r="I331" s="198"/>
    </row>
    <row r="332" spans="1:9" ht="12.75" customHeight="1" x14ac:dyDescent="0.2">
      <c r="A332" s="56"/>
      <c r="B332" s="19"/>
      <c r="C332" s="19"/>
      <c r="D332" s="19"/>
      <c r="E332" s="19"/>
      <c r="F332" s="19"/>
      <c r="G332" s="19"/>
      <c r="H332" s="19"/>
      <c r="I332" s="201"/>
    </row>
    <row r="333" spans="1:9" x14ac:dyDescent="0.2">
      <c r="A333" s="306" t="s">
        <v>89</v>
      </c>
      <c r="B333" s="307"/>
      <c r="C333" s="307"/>
      <c r="D333" s="307"/>
      <c r="E333" s="307"/>
      <c r="F333" s="307"/>
      <c r="G333" s="307"/>
      <c r="H333" s="307"/>
      <c r="I333" s="308"/>
    </row>
    <row r="334" spans="1:9" ht="51" customHeight="1" x14ac:dyDescent="0.2">
      <c r="A334" s="277" t="s">
        <v>90</v>
      </c>
      <c r="B334" s="278"/>
      <c r="C334" s="278"/>
      <c r="D334" s="278"/>
      <c r="E334" s="278"/>
      <c r="F334" s="278"/>
      <c r="G334" s="278"/>
      <c r="H334" s="278"/>
      <c r="I334" s="279"/>
    </row>
    <row r="335" spans="1:9" x14ac:dyDescent="0.2">
      <c r="A335" s="272" t="s">
        <v>91</v>
      </c>
      <c r="B335" s="273"/>
      <c r="C335" s="273"/>
      <c r="D335" s="273"/>
      <c r="E335" s="273"/>
      <c r="F335" s="273"/>
      <c r="G335" s="273"/>
      <c r="H335" s="273"/>
      <c r="I335" s="274"/>
    </row>
    <row r="336" spans="1:9" ht="12.75" customHeight="1" x14ac:dyDescent="0.2">
      <c r="A336" s="277"/>
      <c r="B336" s="278"/>
      <c r="C336" s="278"/>
      <c r="D336" s="278"/>
      <c r="E336" s="278"/>
      <c r="F336" s="278"/>
      <c r="G336" s="278"/>
      <c r="H336" s="279"/>
      <c r="I336" s="10" t="s">
        <v>4</v>
      </c>
    </row>
    <row r="337" spans="1:9" ht="12.75" customHeight="1" x14ac:dyDescent="0.2">
      <c r="A337" s="9">
        <v>1</v>
      </c>
      <c r="B337" s="264" t="s">
        <v>92</v>
      </c>
      <c r="C337" s="264"/>
      <c r="D337" s="264"/>
      <c r="E337" s="264"/>
      <c r="F337" s="264"/>
      <c r="G337" s="264"/>
      <c r="H337" s="264"/>
      <c r="I337" s="42">
        <f>Documentation!$I$360</f>
        <v>1</v>
      </c>
    </row>
    <row r="338" spans="1:9" ht="12.75" customHeight="1" x14ac:dyDescent="0.2">
      <c r="A338" s="55"/>
      <c r="B338" s="19"/>
      <c r="C338" s="19"/>
      <c r="D338" s="19"/>
      <c r="E338" s="19"/>
      <c r="F338" s="19"/>
      <c r="G338" s="19"/>
      <c r="H338" s="19"/>
      <c r="I338" s="200"/>
    </row>
    <row r="339" spans="1:9" ht="12.75" customHeight="1" x14ac:dyDescent="0.2">
      <c r="A339" s="44"/>
      <c r="B339" s="265" t="s">
        <v>233</v>
      </c>
      <c r="C339" s="266"/>
      <c r="D339" s="46">
        <v>1</v>
      </c>
      <c r="E339" s="46">
        <v>0.8</v>
      </c>
      <c r="F339" s="46">
        <v>0.5</v>
      </c>
      <c r="G339" s="46">
        <v>0.2</v>
      </c>
      <c r="H339" s="46">
        <v>0</v>
      </c>
      <c r="I339" s="198"/>
    </row>
    <row r="340" spans="1:9" ht="32.25" customHeight="1" x14ac:dyDescent="0.2">
      <c r="A340" s="44"/>
      <c r="B340" s="298">
        <f>Documentation!$B$363</f>
        <v>0</v>
      </c>
      <c r="C340" s="299"/>
      <c r="D340" s="43" t="s">
        <v>290</v>
      </c>
      <c r="E340" s="43" t="s">
        <v>239</v>
      </c>
      <c r="F340" s="43" t="s">
        <v>309</v>
      </c>
      <c r="G340" s="43" t="s">
        <v>239</v>
      </c>
      <c r="H340" s="43" t="s">
        <v>289</v>
      </c>
      <c r="I340" s="198"/>
    </row>
    <row r="341" spans="1:9" s="13" customFormat="1" ht="12.75" customHeight="1" x14ac:dyDescent="0.2">
      <c r="A341" s="11"/>
      <c r="B341" s="61"/>
      <c r="C341" s="61"/>
      <c r="D341" s="61"/>
      <c r="E341" s="61"/>
      <c r="F341" s="61"/>
      <c r="G341" s="61"/>
      <c r="H341" s="61"/>
      <c r="I341" s="199"/>
    </row>
    <row r="342" spans="1:9" x14ac:dyDescent="0.2">
      <c r="A342" s="269" t="s">
        <v>93</v>
      </c>
      <c r="B342" s="270"/>
      <c r="C342" s="270"/>
      <c r="D342" s="270"/>
      <c r="E342" s="270"/>
      <c r="F342" s="270"/>
      <c r="G342" s="270"/>
      <c r="H342" s="270"/>
      <c r="I342" s="271"/>
    </row>
    <row r="343" spans="1:9" ht="25.5" customHeight="1" x14ac:dyDescent="0.2">
      <c r="A343" s="277" t="s">
        <v>94</v>
      </c>
      <c r="B343" s="278"/>
      <c r="C343" s="278"/>
      <c r="D343" s="278"/>
      <c r="E343" s="278"/>
      <c r="F343" s="278"/>
      <c r="G343" s="278"/>
      <c r="H343" s="278"/>
      <c r="I343" s="279"/>
    </row>
    <row r="344" spans="1:9" x14ac:dyDescent="0.2">
      <c r="A344" s="272" t="s">
        <v>95</v>
      </c>
      <c r="B344" s="273"/>
      <c r="C344" s="273"/>
      <c r="D344" s="273"/>
      <c r="E344" s="273"/>
      <c r="F344" s="273"/>
      <c r="G344" s="273"/>
      <c r="H344" s="273"/>
      <c r="I344" s="274"/>
    </row>
    <row r="345" spans="1:9" x14ac:dyDescent="0.2">
      <c r="A345" s="277"/>
      <c r="B345" s="278"/>
      <c r="C345" s="278"/>
      <c r="D345" s="278"/>
      <c r="E345" s="278"/>
      <c r="F345" s="278"/>
      <c r="G345" s="278"/>
      <c r="H345" s="279"/>
      <c r="I345" s="10" t="s">
        <v>4</v>
      </c>
    </row>
    <row r="346" spans="1:9" ht="12.75" customHeight="1" x14ac:dyDescent="0.2">
      <c r="A346" s="9">
        <v>1</v>
      </c>
      <c r="B346" s="300" t="s">
        <v>96</v>
      </c>
      <c r="C346" s="301"/>
      <c r="D346" s="301"/>
      <c r="E346" s="301"/>
      <c r="F346" s="301"/>
      <c r="G346" s="301"/>
      <c r="H346" s="302"/>
      <c r="I346" s="15" t="s">
        <v>100</v>
      </c>
    </row>
    <row r="347" spans="1:9" x14ac:dyDescent="0.2">
      <c r="A347" s="9">
        <v>2</v>
      </c>
      <c r="B347" s="300" t="s">
        <v>97</v>
      </c>
      <c r="C347" s="301"/>
      <c r="D347" s="301"/>
      <c r="E347" s="301"/>
      <c r="F347" s="301"/>
      <c r="G347" s="301"/>
      <c r="H347" s="302"/>
      <c r="I347" s="15" t="s">
        <v>100</v>
      </c>
    </row>
    <row r="348" spans="1:9" x14ac:dyDescent="0.2">
      <c r="A348" s="9">
        <v>3</v>
      </c>
      <c r="B348" s="300" t="s">
        <v>98</v>
      </c>
      <c r="C348" s="301"/>
      <c r="D348" s="301"/>
      <c r="E348" s="301"/>
      <c r="F348" s="301"/>
      <c r="G348" s="301"/>
      <c r="H348" s="302"/>
      <c r="I348" s="15" t="s">
        <v>100</v>
      </c>
    </row>
    <row r="349" spans="1:9" x14ac:dyDescent="0.2">
      <c r="A349" s="9">
        <v>4</v>
      </c>
      <c r="B349" s="300" t="s">
        <v>99</v>
      </c>
      <c r="C349" s="301"/>
      <c r="D349" s="301"/>
      <c r="E349" s="301"/>
      <c r="F349" s="301"/>
      <c r="G349" s="301"/>
      <c r="H349" s="302"/>
      <c r="I349" s="15" t="s">
        <v>100</v>
      </c>
    </row>
    <row r="350" spans="1:9" ht="12.75" customHeight="1" x14ac:dyDescent="0.2">
      <c r="A350" s="58"/>
      <c r="B350" s="59"/>
      <c r="C350" s="59"/>
      <c r="D350" s="59"/>
      <c r="E350" s="59"/>
      <c r="F350" s="59"/>
      <c r="G350" s="60"/>
      <c r="H350" s="49" t="s">
        <v>232</v>
      </c>
      <c r="I350" s="15">
        <f>SUM(I346:I349)</f>
        <v>0</v>
      </c>
    </row>
    <row r="351" spans="1:9" ht="12.75" customHeight="1" x14ac:dyDescent="0.2">
      <c r="A351" s="11"/>
      <c r="B351" s="57"/>
      <c r="C351" s="57"/>
      <c r="D351" s="57"/>
      <c r="E351" s="57"/>
      <c r="F351" s="57"/>
      <c r="G351" s="57"/>
      <c r="H351" s="19"/>
      <c r="I351" s="200"/>
    </row>
    <row r="352" spans="1:9" ht="12.75" customHeight="1" x14ac:dyDescent="0.2">
      <c r="A352" s="44"/>
      <c r="B352" s="265" t="s">
        <v>233</v>
      </c>
      <c r="C352" s="266"/>
      <c r="D352" s="46">
        <v>1</v>
      </c>
      <c r="E352" s="46">
        <v>0.8</v>
      </c>
      <c r="F352" s="46">
        <v>0.5</v>
      </c>
      <c r="G352" s="46">
        <v>0.2</v>
      </c>
      <c r="H352" s="46">
        <v>0</v>
      </c>
      <c r="I352" s="198"/>
    </row>
    <row r="353" spans="1:9" ht="51" customHeight="1" x14ac:dyDescent="0.2">
      <c r="A353" s="44"/>
      <c r="B353" s="303" t="s">
        <v>100</v>
      </c>
      <c r="C353" s="304"/>
      <c r="D353" s="43" t="s">
        <v>315</v>
      </c>
      <c r="E353" s="43" t="s">
        <v>316</v>
      </c>
      <c r="F353" s="43" t="s">
        <v>238</v>
      </c>
      <c r="G353" s="43" t="s">
        <v>244</v>
      </c>
      <c r="H353" s="43" t="s">
        <v>241</v>
      </c>
      <c r="I353" s="198"/>
    </row>
    <row r="354" spans="1:9" s="13" customFormat="1" ht="12.75" customHeight="1" x14ac:dyDescent="0.2">
      <c r="A354" s="11"/>
      <c r="B354" s="61"/>
      <c r="C354" s="61"/>
      <c r="D354" s="61"/>
      <c r="E354" s="61"/>
      <c r="F354" s="61"/>
      <c r="G354" s="61"/>
      <c r="H354" s="61"/>
      <c r="I354" s="199"/>
    </row>
    <row r="355" spans="1:9" x14ac:dyDescent="0.2">
      <c r="A355" s="269" t="s">
        <v>101</v>
      </c>
      <c r="B355" s="270"/>
      <c r="C355" s="270"/>
      <c r="D355" s="270"/>
      <c r="E355" s="270"/>
      <c r="F355" s="270"/>
      <c r="G355" s="270"/>
      <c r="H355" s="270"/>
      <c r="I355" s="271"/>
    </row>
    <row r="356" spans="1:9" x14ac:dyDescent="0.2">
      <c r="A356" s="272" t="s">
        <v>102</v>
      </c>
      <c r="B356" s="273"/>
      <c r="C356" s="273"/>
      <c r="D356" s="273"/>
      <c r="E356" s="273"/>
      <c r="F356" s="273"/>
      <c r="G356" s="273"/>
      <c r="H356" s="273"/>
      <c r="I356" s="274"/>
    </row>
    <row r="357" spans="1:9" x14ac:dyDescent="0.2">
      <c r="A357" s="277" t="s">
        <v>103</v>
      </c>
      <c r="B357" s="278"/>
      <c r="C357" s="278"/>
      <c r="D357" s="278"/>
      <c r="E357" s="278"/>
      <c r="F357" s="278"/>
      <c r="G357" s="278"/>
      <c r="H357" s="279"/>
      <c r="I357" s="10" t="s">
        <v>4</v>
      </c>
    </row>
    <row r="358" spans="1:9" ht="12.75" customHeight="1" x14ac:dyDescent="0.2">
      <c r="A358" s="9">
        <v>1</v>
      </c>
      <c r="B358" s="300" t="s">
        <v>104</v>
      </c>
      <c r="C358" s="301"/>
      <c r="D358" s="301"/>
      <c r="E358" s="301"/>
      <c r="F358" s="301"/>
      <c r="G358" s="301"/>
      <c r="H358" s="302"/>
      <c r="I358" s="15" t="s">
        <v>100</v>
      </c>
    </row>
    <row r="359" spans="1:9" ht="25.5" customHeight="1" x14ac:dyDescent="0.2">
      <c r="A359" s="9">
        <v>2</v>
      </c>
      <c r="B359" s="300" t="s">
        <v>105</v>
      </c>
      <c r="C359" s="301"/>
      <c r="D359" s="301"/>
      <c r="E359" s="301"/>
      <c r="F359" s="301"/>
      <c r="G359" s="301"/>
      <c r="H359" s="302"/>
      <c r="I359" s="15" t="s">
        <v>100</v>
      </c>
    </row>
    <row r="360" spans="1:9" x14ac:dyDescent="0.2">
      <c r="A360" s="9">
        <v>3</v>
      </c>
      <c r="B360" s="300" t="s">
        <v>106</v>
      </c>
      <c r="C360" s="301"/>
      <c r="D360" s="301"/>
      <c r="E360" s="301"/>
      <c r="F360" s="301"/>
      <c r="G360" s="301"/>
      <c r="H360" s="302"/>
      <c r="I360" s="15" t="s">
        <v>100</v>
      </c>
    </row>
    <row r="361" spans="1:9" ht="25.5" customHeight="1" x14ac:dyDescent="0.2">
      <c r="A361" s="9">
        <v>4</v>
      </c>
      <c r="B361" s="300" t="s">
        <v>107</v>
      </c>
      <c r="C361" s="301"/>
      <c r="D361" s="301"/>
      <c r="E361" s="301"/>
      <c r="F361" s="301"/>
      <c r="G361" s="301"/>
      <c r="H361" s="302"/>
      <c r="I361" s="15" t="s">
        <v>100</v>
      </c>
    </row>
    <row r="362" spans="1:9" x14ac:dyDescent="0.2">
      <c r="A362" s="9">
        <v>5</v>
      </c>
      <c r="B362" s="300" t="s">
        <v>108</v>
      </c>
      <c r="C362" s="301"/>
      <c r="D362" s="301"/>
      <c r="E362" s="301"/>
      <c r="F362" s="301"/>
      <c r="G362" s="301"/>
      <c r="H362" s="302"/>
      <c r="I362" s="15" t="s">
        <v>100</v>
      </c>
    </row>
    <row r="363" spans="1:9" ht="12.75" customHeight="1" x14ac:dyDescent="0.2">
      <c r="A363" s="58"/>
      <c r="B363" s="59"/>
      <c r="C363" s="59"/>
      <c r="D363" s="59"/>
      <c r="E363" s="59"/>
      <c r="F363" s="59"/>
      <c r="G363" s="60"/>
      <c r="H363" s="49" t="s">
        <v>232</v>
      </c>
      <c r="I363" s="15">
        <f>SUM(I358:I362)</f>
        <v>0</v>
      </c>
    </row>
    <row r="364" spans="1:9" ht="12.75" customHeight="1" x14ac:dyDescent="0.2">
      <c r="A364" s="11"/>
      <c r="B364" s="57"/>
      <c r="C364" s="57"/>
      <c r="D364" s="57"/>
      <c r="E364" s="57"/>
      <c r="F364" s="57"/>
      <c r="G364" s="57"/>
      <c r="H364" s="19"/>
      <c r="I364" s="200"/>
    </row>
    <row r="365" spans="1:9" ht="12.75" customHeight="1" x14ac:dyDescent="0.2">
      <c r="A365" s="44"/>
      <c r="B365" s="265" t="s">
        <v>233</v>
      </c>
      <c r="C365" s="266"/>
      <c r="D365" s="46">
        <v>1</v>
      </c>
      <c r="E365" s="46">
        <v>0.8</v>
      </c>
      <c r="F365" s="46">
        <v>0.5</v>
      </c>
      <c r="G365" s="46">
        <v>0.2</v>
      </c>
      <c r="H365" s="46">
        <v>0</v>
      </c>
      <c r="I365" s="198"/>
    </row>
    <row r="366" spans="1:9" ht="51" customHeight="1" x14ac:dyDescent="0.2">
      <c r="A366" s="44"/>
      <c r="B366" s="303" t="s">
        <v>100</v>
      </c>
      <c r="C366" s="304"/>
      <c r="D366" s="43" t="s">
        <v>317</v>
      </c>
      <c r="E366" s="43" t="s">
        <v>235</v>
      </c>
      <c r="F366" s="43" t="s">
        <v>238</v>
      </c>
      <c r="G366" s="43" t="s">
        <v>244</v>
      </c>
      <c r="H366" s="43" t="s">
        <v>241</v>
      </c>
      <c r="I366" s="198"/>
    </row>
    <row r="367" spans="1:9" s="13" customFormat="1" ht="12.75" customHeight="1" x14ac:dyDescent="0.2">
      <c r="A367" s="11"/>
      <c r="B367" s="61"/>
      <c r="C367" s="61"/>
      <c r="D367" s="61"/>
      <c r="E367" s="61"/>
      <c r="F367" s="61"/>
      <c r="G367" s="61"/>
      <c r="H367" s="61"/>
      <c r="I367" s="199"/>
    </row>
    <row r="368" spans="1:9" x14ac:dyDescent="0.2">
      <c r="A368" s="269" t="s">
        <v>115</v>
      </c>
      <c r="B368" s="270"/>
      <c r="C368" s="270"/>
      <c r="D368" s="270"/>
      <c r="E368" s="270"/>
      <c r="F368" s="270"/>
      <c r="G368" s="270"/>
      <c r="H368" s="270"/>
      <c r="I368" s="271"/>
    </row>
    <row r="369" spans="1:9" ht="63.75" customHeight="1" x14ac:dyDescent="0.2">
      <c r="A369" s="277" t="s">
        <v>116</v>
      </c>
      <c r="B369" s="278"/>
      <c r="C369" s="278"/>
      <c r="D369" s="278"/>
      <c r="E369" s="278"/>
      <c r="F369" s="278"/>
      <c r="G369" s="278"/>
      <c r="H369" s="278"/>
      <c r="I369" s="279"/>
    </row>
    <row r="370" spans="1:9" x14ac:dyDescent="0.2">
      <c r="A370" s="272" t="s">
        <v>117</v>
      </c>
      <c r="B370" s="273"/>
      <c r="C370" s="273"/>
      <c r="D370" s="273"/>
      <c r="E370" s="273"/>
      <c r="F370" s="273"/>
      <c r="G370" s="273"/>
      <c r="H370" s="273"/>
      <c r="I370" s="274"/>
    </row>
    <row r="371" spans="1:9" ht="51" customHeight="1" x14ac:dyDescent="0.2">
      <c r="A371" s="275" t="s">
        <v>118</v>
      </c>
      <c r="B371" s="276"/>
      <c r="C371" s="276"/>
      <c r="D371" s="276"/>
      <c r="E371" s="276"/>
      <c r="F371" s="276"/>
      <c r="G371" s="276"/>
      <c r="H371" s="276"/>
      <c r="I371" s="10" t="s">
        <v>4</v>
      </c>
    </row>
    <row r="372" spans="1:9" x14ac:dyDescent="0.2">
      <c r="A372" s="9">
        <v>1</v>
      </c>
      <c r="B372" s="264" t="s">
        <v>119</v>
      </c>
      <c r="C372" s="264"/>
      <c r="D372" s="264"/>
      <c r="E372" s="264"/>
      <c r="F372" s="264"/>
      <c r="G372" s="264"/>
      <c r="H372" s="264"/>
      <c r="I372" s="15" t="str">
        <f>Documentation!$I$395</f>
        <v>*</v>
      </c>
    </row>
    <row r="373" spans="1:9" x14ac:dyDescent="0.2">
      <c r="A373" s="9">
        <v>2</v>
      </c>
      <c r="B373" s="264" t="s">
        <v>120</v>
      </c>
      <c r="C373" s="264"/>
      <c r="D373" s="264"/>
      <c r="E373" s="264"/>
      <c r="F373" s="264"/>
      <c r="G373" s="264"/>
      <c r="H373" s="264"/>
      <c r="I373" s="15" t="str">
        <f>Documentation!$I$396</f>
        <v>*</v>
      </c>
    </row>
    <row r="374" spans="1:9" x14ac:dyDescent="0.2">
      <c r="A374" s="9">
        <v>3</v>
      </c>
      <c r="B374" s="264" t="s">
        <v>121</v>
      </c>
      <c r="C374" s="264"/>
      <c r="D374" s="264"/>
      <c r="E374" s="264"/>
      <c r="F374" s="264"/>
      <c r="G374" s="264"/>
      <c r="H374" s="264"/>
      <c r="I374" s="15" t="str">
        <f>Documentation!$I$397</f>
        <v>*</v>
      </c>
    </row>
    <row r="375" spans="1:9" ht="12.75" customHeight="1" x14ac:dyDescent="0.2">
      <c r="A375" s="9">
        <v>4</v>
      </c>
      <c r="B375" s="264" t="s">
        <v>122</v>
      </c>
      <c r="C375" s="264"/>
      <c r="D375" s="264"/>
      <c r="E375" s="264"/>
      <c r="F375" s="264"/>
      <c r="G375" s="264"/>
      <c r="H375" s="264"/>
      <c r="I375" s="15" t="str">
        <f>Documentation!$I$398</f>
        <v>*</v>
      </c>
    </row>
    <row r="376" spans="1:9" ht="25.5" customHeight="1" x14ac:dyDescent="0.2">
      <c r="A376" s="9">
        <v>5</v>
      </c>
      <c r="B376" s="264" t="s">
        <v>123</v>
      </c>
      <c r="C376" s="264"/>
      <c r="D376" s="264"/>
      <c r="E376" s="264"/>
      <c r="F376" s="264"/>
      <c r="G376" s="264"/>
      <c r="H376" s="264"/>
      <c r="I376" s="15" t="str">
        <f>Documentation!$I$399</f>
        <v>*</v>
      </c>
    </row>
    <row r="377" spans="1:9" ht="12.75" customHeight="1" x14ac:dyDescent="0.2">
      <c r="A377" s="58"/>
      <c r="B377" s="59"/>
      <c r="C377" s="59"/>
      <c r="D377" s="59"/>
      <c r="E377" s="59"/>
      <c r="F377" s="59"/>
      <c r="G377" s="60"/>
      <c r="H377" s="49" t="s">
        <v>232</v>
      </c>
      <c r="I377" s="15">
        <f>SUM(I372:I376)</f>
        <v>0</v>
      </c>
    </row>
    <row r="378" spans="1:9" ht="12.75" customHeight="1" x14ac:dyDescent="0.2">
      <c r="A378" s="11"/>
      <c r="B378" s="57"/>
      <c r="C378" s="57"/>
      <c r="D378" s="57"/>
      <c r="E378" s="57"/>
      <c r="F378" s="57"/>
      <c r="G378" s="57"/>
      <c r="H378" s="19"/>
      <c r="I378" s="200"/>
    </row>
    <row r="379" spans="1:9" ht="12.75" customHeight="1" x14ac:dyDescent="0.2">
      <c r="A379" s="44"/>
      <c r="B379" s="265" t="s">
        <v>233</v>
      </c>
      <c r="C379" s="266"/>
      <c r="D379" s="46">
        <v>1</v>
      </c>
      <c r="E379" s="46">
        <v>0.8</v>
      </c>
      <c r="F379" s="46">
        <v>0.5</v>
      </c>
      <c r="G379" s="46">
        <v>0.2</v>
      </c>
      <c r="H379" s="46">
        <v>0</v>
      </c>
      <c r="I379" s="198"/>
    </row>
    <row r="380" spans="1:9" ht="51" customHeight="1" x14ac:dyDescent="0.2">
      <c r="A380" s="44"/>
      <c r="B380" s="298">
        <f>Documentation!$B$403</f>
        <v>0</v>
      </c>
      <c r="C380" s="299"/>
      <c r="D380" s="43" t="s">
        <v>317</v>
      </c>
      <c r="E380" s="43" t="s">
        <v>318</v>
      </c>
      <c r="F380" s="43" t="s">
        <v>316</v>
      </c>
      <c r="G380" s="43" t="s">
        <v>319</v>
      </c>
      <c r="H380" s="43" t="s">
        <v>364</v>
      </c>
      <c r="I380" s="198"/>
    </row>
    <row r="381" spans="1:9" ht="12.75" customHeight="1" x14ac:dyDescent="0.2">
      <c r="A381" s="56"/>
      <c r="B381" s="19"/>
      <c r="C381" s="19"/>
      <c r="D381" s="19"/>
      <c r="E381" s="19"/>
      <c r="F381" s="19"/>
      <c r="G381" s="19"/>
      <c r="H381" s="19"/>
      <c r="I381" s="201"/>
    </row>
    <row r="383" spans="1:9" x14ac:dyDescent="0.2">
      <c r="A383" s="306" t="s">
        <v>124</v>
      </c>
      <c r="B383" s="307"/>
      <c r="C383" s="307"/>
      <c r="D383" s="307"/>
      <c r="E383" s="307"/>
      <c r="F383" s="307"/>
      <c r="G383" s="307"/>
      <c r="H383" s="307"/>
      <c r="I383" s="308"/>
    </row>
    <row r="384" spans="1:9" x14ac:dyDescent="0.2">
      <c r="A384" s="272" t="s">
        <v>125</v>
      </c>
      <c r="B384" s="273"/>
      <c r="C384" s="273"/>
      <c r="D384" s="273"/>
      <c r="E384" s="273"/>
      <c r="F384" s="273"/>
      <c r="G384" s="273"/>
      <c r="H384" s="273"/>
      <c r="I384" s="274"/>
    </row>
    <row r="385" spans="1:9" ht="12.75" customHeight="1" x14ac:dyDescent="0.2">
      <c r="A385" s="277"/>
      <c r="B385" s="278"/>
      <c r="C385" s="278"/>
      <c r="D385" s="278"/>
      <c r="E385" s="278"/>
      <c r="F385" s="278"/>
      <c r="G385" s="278"/>
      <c r="H385" s="279"/>
      <c r="I385" s="10" t="s">
        <v>4</v>
      </c>
    </row>
    <row r="386" spans="1:9" ht="25.5" customHeight="1" x14ac:dyDescent="0.2">
      <c r="A386" s="9">
        <v>1</v>
      </c>
      <c r="B386" s="300" t="s">
        <v>126</v>
      </c>
      <c r="C386" s="301"/>
      <c r="D386" s="301"/>
      <c r="E386" s="301"/>
      <c r="F386" s="301"/>
      <c r="G386" s="301"/>
      <c r="H386" s="302"/>
      <c r="I386" s="15" t="str">
        <f>Documentation!$I$408</f>
        <v>*</v>
      </c>
    </row>
    <row r="387" spans="1:9" ht="12.75" customHeight="1" x14ac:dyDescent="0.2">
      <c r="A387" s="55"/>
      <c r="B387" s="19"/>
      <c r="C387" s="19"/>
      <c r="D387" s="19"/>
      <c r="E387" s="19"/>
      <c r="F387" s="19"/>
      <c r="G387" s="19"/>
      <c r="H387" s="19"/>
      <c r="I387" s="200"/>
    </row>
    <row r="388" spans="1:9" ht="12.75" customHeight="1" x14ac:dyDescent="0.2">
      <c r="A388" s="44"/>
      <c r="B388" s="265" t="s">
        <v>233</v>
      </c>
      <c r="C388" s="266"/>
      <c r="D388" s="46">
        <v>1</v>
      </c>
      <c r="E388" s="46">
        <v>0.8</v>
      </c>
      <c r="F388" s="46">
        <v>0.5</v>
      </c>
      <c r="G388" s="46">
        <v>0.2</v>
      </c>
      <c r="H388" s="46">
        <v>0</v>
      </c>
      <c r="I388" s="198"/>
    </row>
    <row r="389" spans="1:9" ht="30" customHeight="1" x14ac:dyDescent="0.25">
      <c r="A389" s="44"/>
      <c r="B389" s="298">
        <f>Documentation!$B$411</f>
        <v>0</v>
      </c>
      <c r="C389" s="305"/>
      <c r="D389" s="43" t="s">
        <v>242</v>
      </c>
      <c r="E389" s="43" t="s">
        <v>239</v>
      </c>
      <c r="F389" s="43" t="s">
        <v>239</v>
      </c>
      <c r="G389" s="43" t="s">
        <v>239</v>
      </c>
      <c r="H389" s="43" t="s">
        <v>243</v>
      </c>
      <c r="I389" s="198"/>
    </row>
    <row r="390" spans="1:9" s="13" customFormat="1" ht="12.75" customHeight="1" x14ac:dyDescent="0.2">
      <c r="A390" s="11"/>
      <c r="B390" s="61"/>
      <c r="C390" s="61"/>
      <c r="D390" s="61"/>
      <c r="E390" s="61"/>
      <c r="F390" s="61"/>
      <c r="G390" s="61"/>
      <c r="H390" s="61"/>
      <c r="I390" s="199"/>
    </row>
    <row r="391" spans="1:9" x14ac:dyDescent="0.2">
      <c r="A391" s="269" t="s">
        <v>124</v>
      </c>
      <c r="B391" s="270"/>
      <c r="C391" s="270"/>
      <c r="D391" s="270"/>
      <c r="E391" s="270"/>
      <c r="F391" s="270"/>
      <c r="G391" s="270"/>
      <c r="H391" s="270"/>
      <c r="I391" s="271"/>
    </row>
    <row r="392" spans="1:9" x14ac:dyDescent="0.2">
      <c r="A392" s="272" t="s">
        <v>127</v>
      </c>
      <c r="B392" s="273"/>
      <c r="C392" s="273"/>
      <c r="D392" s="273"/>
      <c r="E392" s="273"/>
      <c r="F392" s="273"/>
      <c r="G392" s="273"/>
      <c r="H392" s="273"/>
      <c r="I392" s="274"/>
    </row>
    <row r="393" spans="1:9" ht="12.75" customHeight="1" x14ac:dyDescent="0.2">
      <c r="A393" s="277"/>
      <c r="B393" s="278"/>
      <c r="C393" s="278"/>
      <c r="D393" s="278"/>
      <c r="E393" s="278"/>
      <c r="F393" s="278"/>
      <c r="G393" s="278"/>
      <c r="H393" s="279"/>
      <c r="I393" s="10" t="s">
        <v>4</v>
      </c>
    </row>
    <row r="394" spans="1:9" ht="25.5" customHeight="1" x14ac:dyDescent="0.2">
      <c r="A394" s="9">
        <v>1</v>
      </c>
      <c r="B394" s="300" t="s">
        <v>128</v>
      </c>
      <c r="C394" s="301"/>
      <c r="D394" s="301"/>
      <c r="E394" s="301"/>
      <c r="F394" s="301"/>
      <c r="G394" s="301"/>
      <c r="H394" s="302"/>
      <c r="I394" s="15" t="str">
        <f>Documentation!$I$416</f>
        <v>*</v>
      </c>
    </row>
    <row r="395" spans="1:9" ht="12.75" customHeight="1" x14ac:dyDescent="0.2">
      <c r="A395" s="55"/>
      <c r="B395" s="19"/>
      <c r="C395" s="19"/>
      <c r="D395" s="19"/>
      <c r="E395" s="19"/>
      <c r="F395" s="19"/>
      <c r="G395" s="19"/>
      <c r="H395" s="19"/>
      <c r="I395" s="200"/>
    </row>
    <row r="396" spans="1:9" ht="12.75" customHeight="1" x14ac:dyDescent="0.2">
      <c r="A396" s="44"/>
      <c r="B396" s="265" t="s">
        <v>233</v>
      </c>
      <c r="C396" s="266"/>
      <c r="D396" s="46">
        <v>1</v>
      </c>
      <c r="E396" s="46">
        <v>0.8</v>
      </c>
      <c r="F396" s="46">
        <v>0.5</v>
      </c>
      <c r="G396" s="46">
        <v>0.2</v>
      </c>
      <c r="H396" s="46">
        <v>0</v>
      </c>
      <c r="I396" s="198"/>
    </row>
    <row r="397" spans="1:9" ht="31.5" customHeight="1" x14ac:dyDescent="0.25">
      <c r="A397" s="44"/>
      <c r="B397" s="298">
        <f>Documentation!$B$419</f>
        <v>0</v>
      </c>
      <c r="C397" s="305"/>
      <c r="D397" s="43" t="s">
        <v>242</v>
      </c>
      <c r="E397" s="43" t="s">
        <v>239</v>
      </c>
      <c r="F397" s="43" t="s">
        <v>239</v>
      </c>
      <c r="G397" s="43" t="s">
        <v>239</v>
      </c>
      <c r="H397" s="43" t="s">
        <v>243</v>
      </c>
      <c r="I397" s="198"/>
    </row>
    <row r="398" spans="1:9" s="13" customFormat="1" x14ac:dyDescent="0.2">
      <c r="I398" s="199"/>
    </row>
    <row r="399" spans="1:9" s="220" customFormat="1" x14ac:dyDescent="0.2">
      <c r="A399" s="269" t="s">
        <v>124</v>
      </c>
      <c r="B399" s="270"/>
      <c r="C399" s="270"/>
      <c r="D399" s="270"/>
      <c r="E399" s="270"/>
      <c r="F399" s="270"/>
      <c r="G399" s="270"/>
      <c r="H399" s="270"/>
      <c r="I399" s="271"/>
    </row>
    <row r="400" spans="1:9" s="220" customFormat="1" x14ac:dyDescent="0.2">
      <c r="A400" s="272" t="s">
        <v>553</v>
      </c>
      <c r="B400" s="273"/>
      <c r="C400" s="273"/>
      <c r="D400" s="273"/>
      <c r="E400" s="273"/>
      <c r="F400" s="273"/>
      <c r="G400" s="273"/>
      <c r="H400" s="273"/>
      <c r="I400" s="274"/>
    </row>
    <row r="401" spans="1:9" s="220" customFormat="1" ht="12.75" customHeight="1" x14ac:dyDescent="0.2">
      <c r="A401" s="277"/>
      <c r="B401" s="278"/>
      <c r="C401" s="278"/>
      <c r="D401" s="278"/>
      <c r="E401" s="278"/>
      <c r="F401" s="278"/>
      <c r="G401" s="278"/>
      <c r="H401" s="279"/>
      <c r="I401" s="10" t="s">
        <v>4</v>
      </c>
    </row>
    <row r="402" spans="1:9" s="220" customFormat="1" ht="38.25" customHeight="1" x14ac:dyDescent="0.2">
      <c r="A402" s="9">
        <v>1</v>
      </c>
      <c r="B402" s="300" t="s">
        <v>552</v>
      </c>
      <c r="C402" s="301"/>
      <c r="D402" s="301"/>
      <c r="E402" s="301"/>
      <c r="F402" s="301"/>
      <c r="G402" s="301"/>
      <c r="H402" s="302"/>
      <c r="I402" s="15" t="str">
        <f>Documentation!$I$416</f>
        <v>*</v>
      </c>
    </row>
    <row r="403" spans="1:9" s="220" customFormat="1" ht="12.75" customHeight="1" x14ac:dyDescent="0.2">
      <c r="A403" s="55"/>
      <c r="B403" s="245"/>
      <c r="C403" s="245"/>
      <c r="D403" s="245"/>
      <c r="E403" s="245"/>
      <c r="F403" s="245"/>
      <c r="G403" s="245"/>
      <c r="H403" s="245"/>
      <c r="I403" s="200"/>
    </row>
    <row r="404" spans="1:9" s="220" customFormat="1" ht="12.75" customHeight="1" x14ac:dyDescent="0.2">
      <c r="A404" s="44"/>
      <c r="B404" s="265" t="s">
        <v>233</v>
      </c>
      <c r="C404" s="266"/>
      <c r="D404" s="46">
        <v>1</v>
      </c>
      <c r="E404" s="46">
        <v>0.8</v>
      </c>
      <c r="F404" s="46">
        <v>0.5</v>
      </c>
      <c r="G404" s="46">
        <v>0.2</v>
      </c>
      <c r="H404" s="46">
        <v>0</v>
      </c>
      <c r="I404" s="198"/>
    </row>
    <row r="405" spans="1:9" s="220" customFormat="1" ht="31.5" customHeight="1" x14ac:dyDescent="0.25">
      <c r="A405" s="44"/>
      <c r="B405" s="298">
        <f>Documentation!$B$427</f>
        <v>0</v>
      </c>
      <c r="C405" s="305"/>
      <c r="D405" s="43" t="s">
        <v>242</v>
      </c>
      <c r="E405" s="43" t="s">
        <v>239</v>
      </c>
      <c r="F405" s="43" t="s">
        <v>239</v>
      </c>
      <c r="G405" s="43" t="s">
        <v>239</v>
      </c>
      <c r="H405" s="43" t="s">
        <v>243</v>
      </c>
      <c r="I405" s="198"/>
    </row>
    <row r="406" spans="1:9" s="13" customFormat="1" x14ac:dyDescent="0.2">
      <c r="I406" s="199"/>
    </row>
    <row r="407" spans="1:9" x14ac:dyDescent="0.2">
      <c r="A407" s="269" t="s">
        <v>129</v>
      </c>
      <c r="B407" s="270"/>
      <c r="C407" s="270"/>
      <c r="D407" s="270"/>
      <c r="E407" s="270"/>
      <c r="F407" s="270"/>
      <c r="G407" s="270"/>
      <c r="H407" s="270"/>
      <c r="I407" s="271"/>
    </row>
    <row r="408" spans="1:9" ht="63.75" customHeight="1" x14ac:dyDescent="0.2">
      <c r="A408" s="277" t="s">
        <v>130</v>
      </c>
      <c r="B408" s="278"/>
      <c r="C408" s="278"/>
      <c r="D408" s="278"/>
      <c r="E408" s="278"/>
      <c r="F408" s="278"/>
      <c r="G408" s="278"/>
      <c r="H408" s="278"/>
      <c r="I408" s="279"/>
    </row>
    <row r="409" spans="1:9" x14ac:dyDescent="0.2">
      <c r="A409" s="272" t="s">
        <v>131</v>
      </c>
      <c r="B409" s="273"/>
      <c r="C409" s="273"/>
      <c r="D409" s="273"/>
      <c r="E409" s="273"/>
      <c r="F409" s="273"/>
      <c r="G409" s="273"/>
      <c r="H409" s="273"/>
      <c r="I409" s="274"/>
    </row>
    <row r="410" spans="1:9" ht="51" customHeight="1" x14ac:dyDescent="0.2">
      <c r="A410" s="275" t="s">
        <v>132</v>
      </c>
      <c r="B410" s="276"/>
      <c r="C410" s="276"/>
      <c r="D410" s="276"/>
      <c r="E410" s="276"/>
      <c r="F410" s="276"/>
      <c r="G410" s="276"/>
      <c r="H410" s="276"/>
      <c r="I410" s="10" t="s">
        <v>4</v>
      </c>
    </row>
    <row r="411" spans="1:9" x14ac:dyDescent="0.2">
      <c r="A411" s="9">
        <v>1</v>
      </c>
      <c r="B411" s="264" t="s">
        <v>133</v>
      </c>
      <c r="C411" s="264"/>
      <c r="D411" s="264"/>
      <c r="E411" s="264"/>
      <c r="F411" s="264"/>
      <c r="G411" s="264"/>
      <c r="H411" s="264"/>
      <c r="I411" s="15" t="str">
        <f>Documentation!$I$433</f>
        <v>*</v>
      </c>
    </row>
    <row r="412" spans="1:9" x14ac:dyDescent="0.2">
      <c r="A412" s="9">
        <v>2</v>
      </c>
      <c r="B412" s="264" t="s">
        <v>134</v>
      </c>
      <c r="C412" s="264"/>
      <c r="D412" s="264"/>
      <c r="E412" s="264"/>
      <c r="F412" s="264"/>
      <c r="G412" s="264"/>
      <c r="H412" s="264"/>
      <c r="I412" s="15" t="str">
        <f>Documentation!$I$435</f>
        <v>*</v>
      </c>
    </row>
    <row r="413" spans="1:9" x14ac:dyDescent="0.2">
      <c r="A413" s="9">
        <v>3</v>
      </c>
      <c r="B413" s="264" t="s">
        <v>135</v>
      </c>
      <c r="C413" s="264"/>
      <c r="D413" s="264"/>
      <c r="E413" s="264"/>
      <c r="F413" s="264"/>
      <c r="G413" s="264"/>
      <c r="H413" s="264"/>
      <c r="I413" s="15" t="str">
        <f>Documentation!$I$446</f>
        <v>*</v>
      </c>
    </row>
    <row r="414" spans="1:9" ht="12.75" customHeight="1" x14ac:dyDescent="0.2">
      <c r="A414" s="9">
        <v>4</v>
      </c>
      <c r="B414" s="264" t="s">
        <v>136</v>
      </c>
      <c r="C414" s="264"/>
      <c r="D414" s="264"/>
      <c r="E414" s="264"/>
      <c r="F414" s="264"/>
      <c r="G414" s="264"/>
      <c r="H414" s="264"/>
      <c r="I414" s="15" t="str">
        <f>Documentation!$I$458</f>
        <v>*</v>
      </c>
    </row>
    <row r="415" spans="1:9" ht="12.75" customHeight="1" x14ac:dyDescent="0.2">
      <c r="A415" s="58"/>
      <c r="B415" s="59"/>
      <c r="C415" s="59"/>
      <c r="D415" s="59"/>
      <c r="E415" s="59"/>
      <c r="F415" s="59"/>
      <c r="G415" s="60"/>
      <c r="H415" s="49" t="s">
        <v>232</v>
      </c>
      <c r="I415" s="15">
        <f>SUM(I411:I414)</f>
        <v>0</v>
      </c>
    </row>
    <row r="417" spans="1:9" ht="12.75" customHeight="1" x14ac:dyDescent="0.2">
      <c r="A417" s="44"/>
      <c r="B417" s="265" t="s">
        <v>233</v>
      </c>
      <c r="C417" s="266"/>
      <c r="D417" s="46">
        <v>1</v>
      </c>
      <c r="E417" s="46">
        <v>0.8</v>
      </c>
      <c r="F417" s="46">
        <v>0.5</v>
      </c>
      <c r="G417" s="46">
        <v>0.2</v>
      </c>
      <c r="H417" s="46">
        <v>0</v>
      </c>
      <c r="I417" s="198"/>
    </row>
    <row r="418" spans="1:9" ht="51" customHeight="1" x14ac:dyDescent="0.2">
      <c r="A418" s="44"/>
      <c r="B418" s="298">
        <f>Documentation!$B$464</f>
        <v>0</v>
      </c>
      <c r="C418" s="299"/>
      <c r="D418" s="43" t="s">
        <v>315</v>
      </c>
      <c r="E418" s="43" t="s">
        <v>239</v>
      </c>
      <c r="F418" s="43" t="s">
        <v>316</v>
      </c>
      <c r="G418" s="43" t="s">
        <v>239</v>
      </c>
      <c r="H418" s="43" t="s">
        <v>236</v>
      </c>
      <c r="I418" s="198"/>
    </row>
    <row r="419" spans="1:9" s="13" customFormat="1" ht="12.75" customHeight="1" x14ac:dyDescent="0.2">
      <c r="A419" s="11"/>
      <c r="B419" s="61"/>
      <c r="C419" s="61"/>
      <c r="D419" s="61"/>
      <c r="E419" s="61"/>
      <c r="F419" s="61"/>
      <c r="G419" s="61"/>
      <c r="H419" s="61"/>
      <c r="I419" s="199"/>
    </row>
    <row r="420" spans="1:9" x14ac:dyDescent="0.2">
      <c r="A420" s="269" t="s">
        <v>137</v>
      </c>
      <c r="B420" s="270"/>
      <c r="C420" s="270"/>
      <c r="D420" s="270"/>
      <c r="E420" s="270"/>
      <c r="F420" s="270"/>
      <c r="G420" s="270"/>
      <c r="H420" s="270"/>
      <c r="I420" s="271"/>
    </row>
    <row r="421" spans="1:9" x14ac:dyDescent="0.2">
      <c r="A421" s="272" t="s">
        <v>138</v>
      </c>
      <c r="B421" s="273"/>
      <c r="C421" s="273"/>
      <c r="D421" s="273"/>
      <c r="E421" s="273"/>
      <c r="F421" s="273"/>
      <c r="G421" s="273"/>
      <c r="H421" s="273"/>
      <c r="I421" s="274"/>
    </row>
    <row r="422" spans="1:9" ht="12.75" customHeight="1" x14ac:dyDescent="0.2">
      <c r="A422" s="277"/>
      <c r="B422" s="278"/>
      <c r="C422" s="278"/>
      <c r="D422" s="278"/>
      <c r="E422" s="278"/>
      <c r="F422" s="278"/>
      <c r="G422" s="278"/>
      <c r="H422" s="279"/>
      <c r="I422" s="10" t="s">
        <v>4</v>
      </c>
    </row>
    <row r="423" spans="1:9" ht="25.5" customHeight="1" x14ac:dyDescent="0.2">
      <c r="A423" s="9">
        <v>1</v>
      </c>
      <c r="B423" s="300" t="s">
        <v>139</v>
      </c>
      <c r="C423" s="301"/>
      <c r="D423" s="301"/>
      <c r="E423" s="301"/>
      <c r="F423" s="301"/>
      <c r="G423" s="301"/>
      <c r="H423" s="302"/>
      <c r="I423" s="15">
        <f>Documentation!$I$469</f>
        <v>0</v>
      </c>
    </row>
    <row r="425" spans="1:9" ht="12.75" customHeight="1" x14ac:dyDescent="0.2">
      <c r="A425" s="44"/>
      <c r="B425" s="265" t="s">
        <v>233</v>
      </c>
      <c r="C425" s="266"/>
      <c r="D425" s="46">
        <v>1</v>
      </c>
      <c r="E425" s="46">
        <v>0.8</v>
      </c>
      <c r="F425" s="46">
        <v>0.5</v>
      </c>
      <c r="G425" s="46">
        <v>0.2</v>
      </c>
      <c r="H425" s="46">
        <v>0</v>
      </c>
      <c r="I425" s="198"/>
    </row>
    <row r="426" spans="1:9" ht="90" customHeight="1" x14ac:dyDescent="0.2">
      <c r="A426" s="44"/>
      <c r="B426" s="298">
        <f>Documentation!$B$481</f>
        <v>0</v>
      </c>
      <c r="C426" s="299"/>
      <c r="D426" s="43" t="s">
        <v>322</v>
      </c>
      <c r="E426" s="43" t="s">
        <v>239</v>
      </c>
      <c r="F426" s="43" t="s">
        <v>239</v>
      </c>
      <c r="G426" s="43" t="s">
        <v>239</v>
      </c>
      <c r="H426" s="43" t="s">
        <v>323</v>
      </c>
      <c r="I426" s="198"/>
    </row>
    <row r="427" spans="1:9" ht="12.75" customHeight="1" x14ac:dyDescent="0.2">
      <c r="A427" s="56"/>
      <c r="B427" s="19"/>
      <c r="C427" s="19"/>
      <c r="D427" s="19"/>
      <c r="E427" s="19"/>
      <c r="F427" s="19"/>
      <c r="G427" s="19"/>
      <c r="H427" s="19"/>
      <c r="I427" s="201"/>
    </row>
    <row r="428" spans="1:9" x14ac:dyDescent="0.2">
      <c r="A428" s="306" t="s">
        <v>137</v>
      </c>
      <c r="B428" s="307"/>
      <c r="C428" s="307"/>
      <c r="D428" s="307"/>
      <c r="E428" s="307"/>
      <c r="F428" s="307"/>
      <c r="G428" s="307"/>
      <c r="H428" s="307"/>
      <c r="I428" s="308"/>
    </row>
    <row r="429" spans="1:9" x14ac:dyDescent="0.2">
      <c r="A429" s="272" t="s">
        <v>140</v>
      </c>
      <c r="B429" s="273"/>
      <c r="C429" s="273"/>
      <c r="D429" s="273"/>
      <c r="E429" s="273"/>
      <c r="F429" s="273"/>
      <c r="G429" s="273"/>
      <c r="H429" s="273"/>
      <c r="I429" s="274"/>
    </row>
    <row r="430" spans="1:9" ht="51" customHeight="1" x14ac:dyDescent="0.2">
      <c r="A430" s="275" t="s">
        <v>141</v>
      </c>
      <c r="B430" s="276"/>
      <c r="C430" s="276"/>
      <c r="D430" s="276"/>
      <c r="E430" s="276"/>
      <c r="F430" s="276"/>
      <c r="G430" s="276"/>
      <c r="H430" s="276"/>
      <c r="I430" s="10" t="s">
        <v>4</v>
      </c>
    </row>
    <row r="431" spans="1:9" ht="38.25" customHeight="1" x14ac:dyDescent="0.2">
      <c r="A431" s="9">
        <v>1</v>
      </c>
      <c r="B431" s="264" t="s">
        <v>142</v>
      </c>
      <c r="C431" s="264"/>
      <c r="D431" s="264"/>
      <c r="E431" s="264"/>
      <c r="F431" s="264"/>
      <c r="G431" s="264"/>
      <c r="H431" s="264"/>
      <c r="I431" s="15" t="str">
        <f>Documentation!$I$486</f>
        <v>^</v>
      </c>
    </row>
    <row r="432" spans="1:9" x14ac:dyDescent="0.2">
      <c r="A432" s="9">
        <v>2</v>
      </c>
      <c r="B432" s="264" t="s">
        <v>143</v>
      </c>
      <c r="C432" s="264"/>
      <c r="D432" s="264"/>
      <c r="E432" s="264"/>
      <c r="F432" s="264"/>
      <c r="G432" s="264"/>
      <c r="H432" s="264"/>
      <c r="I432" s="15" t="str">
        <f>Documentation!$I$487</f>
        <v>^</v>
      </c>
    </row>
    <row r="433" spans="1:9" x14ac:dyDescent="0.2">
      <c r="A433" s="9">
        <v>3</v>
      </c>
      <c r="B433" s="264" t="s">
        <v>144</v>
      </c>
      <c r="C433" s="264"/>
      <c r="D433" s="264"/>
      <c r="E433" s="264"/>
      <c r="F433" s="264"/>
      <c r="G433" s="264"/>
      <c r="H433" s="264"/>
      <c r="I433" s="15" t="str">
        <f>Documentation!$I$488</f>
        <v>^</v>
      </c>
    </row>
    <row r="434" spans="1:9" ht="25.5" customHeight="1" x14ac:dyDescent="0.2">
      <c r="A434" s="9">
        <v>4</v>
      </c>
      <c r="B434" s="264" t="s">
        <v>145</v>
      </c>
      <c r="C434" s="264"/>
      <c r="D434" s="264"/>
      <c r="E434" s="264"/>
      <c r="F434" s="264"/>
      <c r="G434" s="264"/>
      <c r="H434" s="264"/>
      <c r="I434" s="15" t="str">
        <f>Documentation!$I$489</f>
        <v>^</v>
      </c>
    </row>
    <row r="435" spans="1:9" ht="12.75" customHeight="1" x14ac:dyDescent="0.2">
      <c r="A435" s="9">
        <v>5</v>
      </c>
      <c r="B435" s="264" t="s">
        <v>146</v>
      </c>
      <c r="C435" s="264"/>
      <c r="D435" s="264"/>
      <c r="E435" s="264"/>
      <c r="F435" s="264"/>
      <c r="G435" s="264"/>
      <c r="H435" s="264"/>
      <c r="I435" s="15" t="str">
        <f>Documentation!$I$490</f>
        <v>^</v>
      </c>
    </row>
    <row r="436" spans="1:9" ht="12.75" customHeight="1" x14ac:dyDescent="0.2">
      <c r="A436" s="9">
        <v>6</v>
      </c>
      <c r="B436" s="264" t="s">
        <v>147</v>
      </c>
      <c r="C436" s="264"/>
      <c r="D436" s="264"/>
      <c r="E436" s="264"/>
      <c r="F436" s="264"/>
      <c r="G436" s="264"/>
      <c r="H436" s="264"/>
      <c r="I436" s="15" t="str">
        <f>Documentation!$I$491</f>
        <v>^</v>
      </c>
    </row>
    <row r="437" spans="1:9" ht="12.75" customHeight="1" x14ac:dyDescent="0.2">
      <c r="A437" s="58"/>
      <c r="B437" s="59"/>
      <c r="C437" s="59"/>
      <c r="D437" s="59"/>
      <c r="E437" s="59"/>
      <c r="F437" s="59"/>
      <c r="G437" s="60"/>
      <c r="H437" s="49" t="s">
        <v>232</v>
      </c>
      <c r="I437" s="15">
        <f>SUM(I431:I436)</f>
        <v>0</v>
      </c>
    </row>
    <row r="439" spans="1:9" ht="12.75" customHeight="1" x14ac:dyDescent="0.2">
      <c r="A439" s="44"/>
      <c r="B439" s="265" t="s">
        <v>233</v>
      </c>
      <c r="C439" s="266"/>
      <c r="D439" s="46">
        <v>1</v>
      </c>
      <c r="E439" s="46">
        <v>0.8</v>
      </c>
      <c r="F439" s="46">
        <v>0.5</v>
      </c>
      <c r="G439" s="46">
        <v>0.2</v>
      </c>
      <c r="H439" s="46">
        <v>0</v>
      </c>
      <c r="I439" s="198"/>
    </row>
    <row r="440" spans="1:9" ht="51" customHeight="1" x14ac:dyDescent="0.2">
      <c r="A440" s="44"/>
      <c r="B440" s="298">
        <f>Documentation!$B$495</f>
        <v>0</v>
      </c>
      <c r="C440" s="299"/>
      <c r="D440" s="43" t="s">
        <v>324</v>
      </c>
      <c r="E440" s="43" t="s">
        <v>239</v>
      </c>
      <c r="F440" s="43" t="s">
        <v>239</v>
      </c>
      <c r="G440" s="43" t="s">
        <v>239</v>
      </c>
      <c r="H440" s="43" t="s">
        <v>325</v>
      </c>
      <c r="I440" s="198"/>
    </row>
    <row r="441" spans="1:9" s="13" customFormat="1" ht="12.75" customHeight="1" x14ac:dyDescent="0.2">
      <c r="A441" s="11"/>
      <c r="B441" s="61"/>
      <c r="C441" s="189"/>
      <c r="D441" s="61"/>
      <c r="E441" s="61"/>
      <c r="F441" s="61"/>
      <c r="G441" s="61"/>
      <c r="H441" s="61"/>
      <c r="I441" s="199"/>
    </row>
    <row r="442" spans="1:9" x14ac:dyDescent="0.2">
      <c r="A442" s="269" t="s">
        <v>137</v>
      </c>
      <c r="B442" s="270"/>
      <c r="C442" s="270"/>
      <c r="D442" s="270"/>
      <c r="E442" s="270"/>
      <c r="F442" s="270"/>
      <c r="G442" s="270"/>
      <c r="H442" s="270"/>
      <c r="I442" s="271"/>
    </row>
    <row r="443" spans="1:9" x14ac:dyDescent="0.2">
      <c r="A443" s="323" t="s">
        <v>158</v>
      </c>
      <c r="B443" s="324"/>
      <c r="C443" s="324"/>
      <c r="D443" s="324"/>
      <c r="E443" s="324"/>
      <c r="F443" s="324"/>
      <c r="G443" s="324"/>
      <c r="H443" s="324"/>
      <c r="I443" s="325"/>
    </row>
    <row r="444" spans="1:9" ht="102" customHeight="1" x14ac:dyDescent="0.2">
      <c r="A444" s="326"/>
      <c r="B444" s="327"/>
      <c r="C444" s="327"/>
      <c r="D444" s="327"/>
      <c r="E444" s="327"/>
      <c r="F444" s="327"/>
      <c r="G444" s="327"/>
      <c r="H444" s="327"/>
      <c r="I444" s="328"/>
    </row>
    <row r="445" spans="1:9" x14ac:dyDescent="0.2">
      <c r="A445" s="272" t="s">
        <v>157</v>
      </c>
      <c r="B445" s="273"/>
      <c r="C445" s="273"/>
      <c r="D445" s="273"/>
      <c r="E445" s="273"/>
      <c r="F445" s="273"/>
      <c r="G445" s="273"/>
      <c r="H445" s="273"/>
      <c r="I445" s="274"/>
    </row>
    <row r="446" spans="1:9" ht="25.5" customHeight="1" x14ac:dyDescent="0.2">
      <c r="A446" s="275" t="s">
        <v>159</v>
      </c>
      <c r="B446" s="276"/>
      <c r="C446" s="276"/>
      <c r="D446" s="276"/>
      <c r="E446" s="276"/>
      <c r="F446" s="276"/>
      <c r="G446" s="276"/>
      <c r="H446" s="276"/>
      <c r="I446" s="10" t="s">
        <v>4</v>
      </c>
    </row>
    <row r="447" spans="1:9" ht="12.75" customHeight="1" x14ac:dyDescent="0.2">
      <c r="A447" s="9">
        <v>1</v>
      </c>
      <c r="B447" s="264" t="s">
        <v>160</v>
      </c>
      <c r="C447" s="264"/>
      <c r="D447" s="264"/>
      <c r="E447" s="264"/>
      <c r="F447" s="264"/>
      <c r="G447" s="264"/>
      <c r="H447" s="264"/>
      <c r="I447" s="15" t="str">
        <f>Documentation!$I$501</f>
        <v>*</v>
      </c>
    </row>
    <row r="448" spans="1:9" ht="12.75" customHeight="1" x14ac:dyDescent="0.2">
      <c r="A448" s="55"/>
      <c r="B448" s="19"/>
      <c r="C448" s="19"/>
      <c r="D448" s="19"/>
      <c r="E448" s="19"/>
      <c r="F448" s="19"/>
      <c r="G448" s="19"/>
      <c r="H448" s="19"/>
      <c r="I448" s="200"/>
    </row>
    <row r="449" spans="1:9" ht="12.75" customHeight="1" x14ac:dyDescent="0.2">
      <c r="A449" s="44"/>
      <c r="B449" s="265" t="s">
        <v>233</v>
      </c>
      <c r="C449" s="266"/>
      <c r="D449" s="46">
        <v>1</v>
      </c>
      <c r="E449" s="46">
        <v>0.8</v>
      </c>
      <c r="F449" s="46">
        <v>0.5</v>
      </c>
      <c r="G449" s="46">
        <v>0.2</v>
      </c>
      <c r="H449" s="46">
        <v>0</v>
      </c>
      <c r="I449" s="198"/>
    </row>
    <row r="450" spans="1:9" ht="29.25" customHeight="1" x14ac:dyDescent="0.2">
      <c r="A450" s="44"/>
      <c r="B450" s="298">
        <f>Documentation!$B$506</f>
        <v>0</v>
      </c>
      <c r="C450" s="299"/>
      <c r="D450" s="43" t="s">
        <v>242</v>
      </c>
      <c r="E450" s="43" t="s">
        <v>239</v>
      </c>
      <c r="F450" s="43" t="s">
        <v>239</v>
      </c>
      <c r="G450" s="43" t="s">
        <v>239</v>
      </c>
      <c r="H450" s="43" t="s">
        <v>243</v>
      </c>
      <c r="I450" s="198"/>
    </row>
    <row r="452" spans="1:9" x14ac:dyDescent="0.2">
      <c r="A452" s="306" t="s">
        <v>148</v>
      </c>
      <c r="B452" s="307"/>
      <c r="C452" s="307"/>
      <c r="D452" s="307"/>
      <c r="E452" s="307"/>
      <c r="F452" s="307"/>
      <c r="G452" s="307"/>
      <c r="H452" s="307"/>
      <c r="I452" s="308"/>
    </row>
    <row r="453" spans="1:9" ht="76.5" customHeight="1" x14ac:dyDescent="0.2">
      <c r="A453" s="277" t="s">
        <v>149</v>
      </c>
      <c r="B453" s="278"/>
      <c r="C453" s="278"/>
      <c r="D453" s="278"/>
      <c r="E453" s="278"/>
      <c r="F453" s="278"/>
      <c r="G453" s="278"/>
      <c r="H453" s="278"/>
      <c r="I453" s="279"/>
    </row>
    <row r="454" spans="1:9" x14ac:dyDescent="0.2">
      <c r="A454" s="272" t="s">
        <v>150</v>
      </c>
      <c r="B454" s="273"/>
      <c r="C454" s="273"/>
      <c r="D454" s="273"/>
      <c r="E454" s="273"/>
      <c r="F454" s="273"/>
      <c r="G454" s="273"/>
      <c r="H454" s="273"/>
      <c r="I454" s="274"/>
    </row>
    <row r="455" spans="1:9" ht="25.5" customHeight="1" x14ac:dyDescent="0.2">
      <c r="A455" s="275" t="s">
        <v>154</v>
      </c>
      <c r="B455" s="276"/>
      <c r="C455" s="276"/>
      <c r="D455" s="276"/>
      <c r="E455" s="276"/>
      <c r="F455" s="276"/>
      <c r="G455" s="276"/>
      <c r="H455" s="276"/>
      <c r="I455" s="10" t="s">
        <v>4</v>
      </c>
    </row>
    <row r="456" spans="1:9" x14ac:dyDescent="0.2">
      <c r="A456" s="9">
        <v>1</v>
      </c>
      <c r="B456" s="264" t="s">
        <v>151</v>
      </c>
      <c r="C456" s="264"/>
      <c r="D456" s="264"/>
      <c r="E456" s="264"/>
      <c r="F456" s="264"/>
      <c r="G456" s="264"/>
      <c r="H456" s="264"/>
      <c r="I456" s="15" t="str">
        <f>Documentation!$I$512</f>
        <v>*</v>
      </c>
    </row>
    <row r="457" spans="1:9" x14ac:dyDescent="0.2">
      <c r="A457" s="9">
        <v>2</v>
      </c>
      <c r="B457" s="264" t="s">
        <v>152</v>
      </c>
      <c r="C457" s="264"/>
      <c r="D457" s="264"/>
      <c r="E457" s="264"/>
      <c r="F457" s="264"/>
      <c r="G457" s="264"/>
      <c r="H457" s="264"/>
      <c r="I457" s="15" t="str">
        <f>Documentation!$I$514</f>
        <v>*</v>
      </c>
    </row>
    <row r="458" spans="1:9" x14ac:dyDescent="0.2">
      <c r="A458" s="9">
        <v>3</v>
      </c>
      <c r="B458" s="264" t="s">
        <v>153</v>
      </c>
      <c r="C458" s="264"/>
      <c r="D458" s="264"/>
      <c r="E458" s="264"/>
      <c r="F458" s="264"/>
      <c r="G458" s="264"/>
      <c r="H458" s="264"/>
      <c r="I458" s="15" t="str">
        <f>Documentation!$I$518</f>
        <v>*</v>
      </c>
    </row>
    <row r="459" spans="1:9" ht="12.75" customHeight="1" x14ac:dyDescent="0.2">
      <c r="A459" s="58"/>
      <c r="B459" s="59"/>
      <c r="C459" s="59"/>
      <c r="D459" s="59"/>
      <c r="E459" s="59"/>
      <c r="F459" s="59"/>
      <c r="G459" s="60"/>
      <c r="H459" s="49" t="s">
        <v>232</v>
      </c>
      <c r="I459" s="15">
        <f>SUM(I456:I458)</f>
        <v>0</v>
      </c>
    </row>
    <row r="461" spans="1:9" ht="12.75" customHeight="1" x14ac:dyDescent="0.2">
      <c r="A461" s="44"/>
      <c r="B461" s="265" t="s">
        <v>233</v>
      </c>
      <c r="C461" s="266"/>
      <c r="D461" s="46">
        <v>1</v>
      </c>
      <c r="E461" s="46">
        <v>0.8</v>
      </c>
      <c r="F461" s="46">
        <v>0.5</v>
      </c>
      <c r="G461" s="46">
        <v>0.2</v>
      </c>
      <c r="H461" s="46">
        <v>0</v>
      </c>
      <c r="I461" s="198"/>
    </row>
    <row r="462" spans="1:9" ht="51" customHeight="1" x14ac:dyDescent="0.2">
      <c r="A462" s="44"/>
      <c r="B462" s="298">
        <f>Documentation!$B$526</f>
        <v>0</v>
      </c>
      <c r="C462" s="299"/>
      <c r="D462" s="43" t="s">
        <v>237</v>
      </c>
      <c r="E462" s="43" t="s">
        <v>238</v>
      </c>
      <c r="F462" s="43" t="s">
        <v>244</v>
      </c>
      <c r="G462" s="43" t="s">
        <v>239</v>
      </c>
      <c r="H462" s="43" t="s">
        <v>326</v>
      </c>
      <c r="I462" s="198"/>
    </row>
    <row r="463" spans="1:9" s="13" customFormat="1" ht="12.75" customHeight="1" x14ac:dyDescent="0.2">
      <c r="A463" s="11"/>
      <c r="B463" s="12"/>
      <c r="C463" s="12"/>
      <c r="D463" s="12"/>
      <c r="E463" s="12"/>
      <c r="F463" s="12"/>
      <c r="G463" s="12"/>
      <c r="H463" s="12"/>
      <c r="I463" s="199"/>
    </row>
    <row r="464" spans="1:9" x14ac:dyDescent="0.2">
      <c r="A464" s="306" t="s">
        <v>169</v>
      </c>
      <c r="B464" s="307"/>
      <c r="C464" s="307"/>
      <c r="D464" s="307"/>
      <c r="E464" s="307"/>
      <c r="F464" s="307"/>
      <c r="G464" s="307"/>
      <c r="H464" s="307"/>
      <c r="I464" s="308"/>
    </row>
    <row r="465" spans="1:9" x14ac:dyDescent="0.2">
      <c r="A465" s="272" t="s">
        <v>163</v>
      </c>
      <c r="B465" s="273"/>
      <c r="C465" s="273"/>
      <c r="D465" s="273"/>
      <c r="E465" s="273"/>
      <c r="F465" s="273"/>
      <c r="G465" s="273"/>
      <c r="H465" s="273"/>
      <c r="I465" s="274"/>
    </row>
    <row r="466" spans="1:9" ht="63.75" customHeight="1" x14ac:dyDescent="0.2">
      <c r="A466" s="275" t="s">
        <v>164</v>
      </c>
      <c r="B466" s="276"/>
      <c r="C466" s="276"/>
      <c r="D466" s="276"/>
      <c r="E466" s="276"/>
      <c r="F466" s="276"/>
      <c r="G466" s="276"/>
      <c r="H466" s="276"/>
      <c r="I466" s="10" t="s">
        <v>4</v>
      </c>
    </row>
    <row r="467" spans="1:9" x14ac:dyDescent="0.2">
      <c r="A467" s="9">
        <v>1</v>
      </c>
      <c r="B467" s="264" t="s">
        <v>165</v>
      </c>
      <c r="C467" s="264"/>
      <c r="D467" s="264"/>
      <c r="E467" s="264"/>
      <c r="F467" s="264"/>
      <c r="G467" s="264"/>
      <c r="H467" s="264"/>
      <c r="I467" s="15" t="str">
        <f>Documentation!$I$531</f>
        <v>*</v>
      </c>
    </row>
    <row r="468" spans="1:9" x14ac:dyDescent="0.2">
      <c r="A468" s="9">
        <v>2</v>
      </c>
      <c r="B468" s="264" t="s">
        <v>166</v>
      </c>
      <c r="C468" s="264"/>
      <c r="D468" s="264"/>
      <c r="E468" s="264"/>
      <c r="F468" s="264"/>
      <c r="G468" s="264"/>
      <c r="H468" s="264"/>
      <c r="I468" s="15" t="str">
        <f>Documentation!$I$532</f>
        <v>*</v>
      </c>
    </row>
    <row r="469" spans="1:9" x14ac:dyDescent="0.2">
      <c r="A469" s="9">
        <v>3</v>
      </c>
      <c r="B469" s="264" t="s">
        <v>167</v>
      </c>
      <c r="C469" s="264"/>
      <c r="D469" s="264"/>
      <c r="E469" s="264"/>
      <c r="F469" s="264"/>
      <c r="G469" s="264"/>
      <c r="H469" s="264"/>
      <c r="I469" s="15" t="str">
        <f>Documentation!$I$533</f>
        <v>*</v>
      </c>
    </row>
    <row r="470" spans="1:9" ht="25.5" customHeight="1" x14ac:dyDescent="0.2">
      <c r="A470" s="9">
        <v>4</v>
      </c>
      <c r="B470" s="264" t="s">
        <v>168</v>
      </c>
      <c r="C470" s="264"/>
      <c r="D470" s="264"/>
      <c r="E470" s="264"/>
      <c r="F470" s="264"/>
      <c r="G470" s="264"/>
      <c r="H470" s="264"/>
      <c r="I470" s="15" t="str">
        <f>Documentation!$I$534</f>
        <v>*</v>
      </c>
    </row>
    <row r="471" spans="1:9" ht="12.75" customHeight="1" x14ac:dyDescent="0.2">
      <c r="A471" s="58"/>
      <c r="B471" s="59"/>
      <c r="C471" s="59"/>
      <c r="D471" s="59"/>
      <c r="E471" s="59"/>
      <c r="F471" s="59"/>
      <c r="G471" s="60"/>
      <c r="H471" s="49" t="s">
        <v>232</v>
      </c>
      <c r="I471" s="15" t="e">
        <f>sum*I467:I470</f>
        <v>#NAME?</v>
      </c>
    </row>
    <row r="473" spans="1:9" ht="12.75" customHeight="1" x14ac:dyDescent="0.2">
      <c r="A473" s="44"/>
      <c r="B473" s="265" t="s">
        <v>233</v>
      </c>
      <c r="C473" s="266"/>
      <c r="D473" s="46">
        <v>1</v>
      </c>
      <c r="E473" s="46">
        <v>0.8</v>
      </c>
      <c r="F473" s="46">
        <v>0.5</v>
      </c>
      <c r="G473" s="46">
        <v>0.2</v>
      </c>
      <c r="H473" s="46">
        <v>0</v>
      </c>
      <c r="I473" s="198"/>
    </row>
    <row r="474" spans="1:9" ht="76.5" customHeight="1" x14ac:dyDescent="0.2">
      <c r="A474" s="44"/>
      <c r="B474" s="298">
        <f>Documentation!$B$538</f>
        <v>0</v>
      </c>
      <c r="C474" s="299"/>
      <c r="D474" s="43" t="s">
        <v>315</v>
      </c>
      <c r="E474" s="43" t="s">
        <v>328</v>
      </c>
      <c r="F474" s="43" t="s">
        <v>328</v>
      </c>
      <c r="G474" s="43" t="s">
        <v>319</v>
      </c>
      <c r="H474" s="43" t="s">
        <v>326</v>
      </c>
      <c r="I474" s="198"/>
    </row>
    <row r="475" spans="1:9" ht="12.75" customHeight="1" x14ac:dyDescent="0.2">
      <c r="A475" s="11"/>
      <c r="B475" s="61"/>
      <c r="C475" s="61"/>
      <c r="D475" s="61"/>
      <c r="E475" s="61"/>
      <c r="F475" s="61"/>
      <c r="G475" s="61"/>
      <c r="H475" s="61"/>
      <c r="I475" s="199"/>
    </row>
    <row r="476" spans="1:9" x14ac:dyDescent="0.2">
      <c r="A476" s="269" t="s">
        <v>169</v>
      </c>
      <c r="B476" s="270"/>
      <c r="C476" s="270"/>
      <c r="D476" s="270"/>
      <c r="E476" s="270"/>
      <c r="F476" s="270"/>
      <c r="G476" s="270"/>
      <c r="H476" s="270"/>
      <c r="I476" s="271"/>
    </row>
    <row r="477" spans="1:9" ht="25.5" customHeight="1" x14ac:dyDescent="0.2">
      <c r="A477" s="329" t="s">
        <v>170</v>
      </c>
      <c r="B477" s="273"/>
      <c r="C477" s="273"/>
      <c r="D477" s="273"/>
      <c r="E477" s="273"/>
      <c r="F477" s="273"/>
      <c r="G477" s="273"/>
      <c r="H477" s="273"/>
      <c r="I477" s="274"/>
    </row>
    <row r="478" spans="1:9" ht="63.75" customHeight="1" x14ac:dyDescent="0.2">
      <c r="A478" s="275" t="s">
        <v>164</v>
      </c>
      <c r="B478" s="276"/>
      <c r="C478" s="276"/>
      <c r="D478" s="276"/>
      <c r="E478" s="276"/>
      <c r="F478" s="276"/>
      <c r="G478" s="276"/>
      <c r="H478" s="276"/>
      <c r="I478" s="10" t="s">
        <v>4</v>
      </c>
    </row>
    <row r="479" spans="1:9" x14ac:dyDescent="0.2">
      <c r="A479" s="9">
        <v>1</v>
      </c>
      <c r="B479" s="264" t="s">
        <v>165</v>
      </c>
      <c r="C479" s="264"/>
      <c r="D479" s="264"/>
      <c r="E479" s="264"/>
      <c r="F479" s="264"/>
      <c r="G479" s="264"/>
      <c r="H479" s="264"/>
      <c r="I479" s="15"/>
    </row>
    <row r="480" spans="1:9" x14ac:dyDescent="0.2">
      <c r="A480" s="9">
        <v>2</v>
      </c>
      <c r="B480" s="264" t="s">
        <v>166</v>
      </c>
      <c r="C480" s="264"/>
      <c r="D480" s="264"/>
      <c r="E480" s="264"/>
      <c r="F480" s="264"/>
      <c r="G480" s="264"/>
      <c r="H480" s="264"/>
      <c r="I480" s="15"/>
    </row>
    <row r="481" spans="1:9" x14ac:dyDescent="0.2">
      <c r="A481" s="9">
        <v>3</v>
      </c>
      <c r="B481" s="264" t="s">
        <v>167</v>
      </c>
      <c r="C481" s="264"/>
      <c r="D481" s="264"/>
      <c r="E481" s="264"/>
      <c r="F481" s="264"/>
      <c r="G481" s="264"/>
      <c r="H481" s="264"/>
      <c r="I481" s="15"/>
    </row>
    <row r="482" spans="1:9" ht="25.5" customHeight="1" x14ac:dyDescent="0.2">
      <c r="A482" s="9">
        <v>4</v>
      </c>
      <c r="B482" s="264" t="s">
        <v>168</v>
      </c>
      <c r="C482" s="264"/>
      <c r="D482" s="264"/>
      <c r="E482" s="264"/>
      <c r="F482" s="264"/>
      <c r="G482" s="264"/>
      <c r="H482" s="264"/>
      <c r="I482" s="15"/>
    </row>
    <row r="483" spans="1:9" ht="12.75" customHeight="1" x14ac:dyDescent="0.2">
      <c r="A483" s="9">
        <v>5</v>
      </c>
      <c r="B483" s="264" t="s">
        <v>171</v>
      </c>
      <c r="C483" s="264"/>
      <c r="D483" s="264"/>
      <c r="E483" s="264"/>
      <c r="F483" s="264"/>
      <c r="G483" s="264"/>
      <c r="H483" s="264"/>
      <c r="I483" s="15"/>
    </row>
    <row r="484" spans="1:9" ht="12.75" customHeight="1" x14ac:dyDescent="0.2">
      <c r="A484" s="9">
        <v>6</v>
      </c>
      <c r="B484" s="264" t="s">
        <v>172</v>
      </c>
      <c r="C484" s="264"/>
      <c r="D484" s="264"/>
      <c r="E484" s="264"/>
      <c r="F484" s="264"/>
      <c r="G484" s="264"/>
      <c r="H484" s="264"/>
      <c r="I484" s="15"/>
    </row>
    <row r="485" spans="1:9" ht="12.75" customHeight="1" x14ac:dyDescent="0.2">
      <c r="A485" s="9">
        <v>7</v>
      </c>
      <c r="B485" s="264" t="s">
        <v>173</v>
      </c>
      <c r="C485" s="264"/>
      <c r="D485" s="264"/>
      <c r="E485" s="264"/>
      <c r="F485" s="264"/>
      <c r="G485" s="264"/>
      <c r="H485" s="264"/>
      <c r="I485" s="15"/>
    </row>
    <row r="486" spans="1:9" ht="12.75" customHeight="1" x14ac:dyDescent="0.2">
      <c r="A486" s="9">
        <v>8</v>
      </c>
      <c r="B486" s="264" t="s">
        <v>174</v>
      </c>
      <c r="C486" s="264"/>
      <c r="D486" s="264"/>
      <c r="E486" s="264"/>
      <c r="F486" s="264"/>
      <c r="G486" s="264"/>
      <c r="H486" s="264"/>
      <c r="I486" s="15"/>
    </row>
    <row r="487" spans="1:9" ht="12.75" customHeight="1" x14ac:dyDescent="0.2">
      <c r="A487" s="9">
        <v>9</v>
      </c>
      <c r="B487" s="264" t="s">
        <v>175</v>
      </c>
      <c r="C487" s="264"/>
      <c r="D487" s="264"/>
      <c r="E487" s="264"/>
      <c r="F487" s="264"/>
      <c r="G487" s="264"/>
      <c r="H487" s="264"/>
      <c r="I487" s="15"/>
    </row>
    <row r="488" spans="1:9" ht="12.75" customHeight="1" x14ac:dyDescent="0.2">
      <c r="A488" s="9">
        <v>10</v>
      </c>
      <c r="B488" s="264" t="s">
        <v>176</v>
      </c>
      <c r="C488" s="264"/>
      <c r="D488" s="264"/>
      <c r="E488" s="264"/>
      <c r="F488" s="264"/>
      <c r="G488" s="264"/>
      <c r="H488" s="264"/>
      <c r="I488" s="15"/>
    </row>
    <row r="489" spans="1:9" ht="12.75" customHeight="1" x14ac:dyDescent="0.2">
      <c r="A489" s="9">
        <v>11</v>
      </c>
      <c r="B489" s="264" t="s">
        <v>177</v>
      </c>
      <c r="C489" s="264"/>
      <c r="D489" s="264"/>
      <c r="E489" s="264"/>
      <c r="F489" s="264"/>
      <c r="G489" s="264"/>
      <c r="H489" s="264"/>
      <c r="I489" s="15"/>
    </row>
    <row r="490" spans="1:9" ht="12.75" customHeight="1" x14ac:dyDescent="0.2">
      <c r="A490" s="9">
        <v>12</v>
      </c>
      <c r="B490" s="264" t="s">
        <v>178</v>
      </c>
      <c r="C490" s="264"/>
      <c r="D490" s="264"/>
      <c r="E490" s="264"/>
      <c r="F490" s="264"/>
      <c r="G490" s="264"/>
      <c r="H490" s="264"/>
      <c r="I490" s="15"/>
    </row>
    <row r="491" spans="1:9" ht="12.75" customHeight="1" x14ac:dyDescent="0.2">
      <c r="A491" s="9">
        <v>13</v>
      </c>
      <c r="B491" s="264" t="s">
        <v>179</v>
      </c>
      <c r="C491" s="264"/>
      <c r="D491" s="264"/>
      <c r="E491" s="264"/>
      <c r="F491" s="264"/>
      <c r="G491" s="264"/>
      <c r="H491" s="264"/>
      <c r="I491" s="15"/>
    </row>
    <row r="492" spans="1:9" ht="12.75" customHeight="1" x14ac:dyDescent="0.2">
      <c r="A492" s="9">
        <v>14</v>
      </c>
      <c r="B492" s="264" t="s">
        <v>180</v>
      </c>
      <c r="C492" s="264"/>
      <c r="D492" s="264"/>
      <c r="E492" s="264"/>
      <c r="F492" s="264"/>
      <c r="G492" s="264"/>
      <c r="H492" s="264"/>
      <c r="I492" s="15"/>
    </row>
    <row r="493" spans="1:9" ht="12.75" customHeight="1" x14ac:dyDescent="0.2">
      <c r="A493" s="58"/>
      <c r="B493" s="59"/>
      <c r="C493" s="59"/>
      <c r="D493" s="59"/>
      <c r="E493" s="59"/>
      <c r="F493" s="59"/>
      <c r="G493" s="60"/>
      <c r="H493" s="49" t="s">
        <v>232</v>
      </c>
      <c r="I493" s="15">
        <f>SUM(I479:I492)</f>
        <v>0</v>
      </c>
    </row>
    <row r="495" spans="1:9" ht="12.75" customHeight="1" x14ac:dyDescent="0.2">
      <c r="A495" s="44"/>
      <c r="B495" s="265" t="s">
        <v>233</v>
      </c>
      <c r="C495" s="266"/>
      <c r="D495" s="46">
        <v>1</v>
      </c>
      <c r="E495" s="46">
        <v>0.8</v>
      </c>
      <c r="F495" s="46">
        <v>0.5</v>
      </c>
      <c r="G495" s="46">
        <v>0.2</v>
      </c>
      <c r="H495" s="46">
        <v>0</v>
      </c>
      <c r="I495" s="198"/>
    </row>
    <row r="496" spans="1:9" ht="30" customHeight="1" x14ac:dyDescent="0.2">
      <c r="A496" s="44"/>
      <c r="B496" s="298">
        <f>Documentation!$B$562</f>
        <v>0</v>
      </c>
      <c r="C496" s="299"/>
      <c r="D496" s="43" t="s">
        <v>242</v>
      </c>
      <c r="E496" s="43" t="s">
        <v>239</v>
      </c>
      <c r="F496" s="43" t="s">
        <v>239</v>
      </c>
      <c r="G496" s="43" t="s">
        <v>239</v>
      </c>
      <c r="H496" s="43" t="s">
        <v>327</v>
      </c>
      <c r="I496" s="198"/>
    </row>
    <row r="497" spans="1:9" ht="12.75" customHeight="1" x14ac:dyDescent="0.2">
      <c r="A497" s="11"/>
      <c r="B497" s="61"/>
      <c r="C497" s="61"/>
      <c r="D497" s="61"/>
      <c r="E497" s="61"/>
      <c r="F497" s="61"/>
      <c r="G497" s="61"/>
      <c r="H497" s="61"/>
      <c r="I497" s="199"/>
    </row>
    <row r="498" spans="1:9" x14ac:dyDescent="0.2">
      <c r="A498" s="269" t="s">
        <v>169</v>
      </c>
      <c r="B498" s="270"/>
      <c r="C498" s="270"/>
      <c r="D498" s="270"/>
      <c r="E498" s="270"/>
      <c r="F498" s="270"/>
      <c r="G498" s="270"/>
      <c r="H498" s="270"/>
      <c r="I498" s="271"/>
    </row>
    <row r="499" spans="1:9" x14ac:dyDescent="0.2">
      <c r="A499" s="272" t="s">
        <v>181</v>
      </c>
      <c r="B499" s="273"/>
      <c r="C499" s="273"/>
      <c r="D499" s="273"/>
      <c r="E499" s="273"/>
      <c r="F499" s="273"/>
      <c r="G499" s="273"/>
      <c r="H499" s="273"/>
      <c r="I499" s="274"/>
    </row>
    <row r="500" spans="1:9" ht="25.5" customHeight="1" x14ac:dyDescent="0.2">
      <c r="A500" s="275" t="s">
        <v>182</v>
      </c>
      <c r="B500" s="276"/>
      <c r="C500" s="276"/>
      <c r="D500" s="276"/>
      <c r="E500" s="276"/>
      <c r="F500" s="276"/>
      <c r="G500" s="276"/>
      <c r="H500" s="276"/>
      <c r="I500" s="10" t="s">
        <v>4</v>
      </c>
    </row>
    <row r="501" spans="1:9" x14ac:dyDescent="0.2">
      <c r="A501" s="9">
        <v>1</v>
      </c>
      <c r="B501" s="264" t="s">
        <v>183</v>
      </c>
      <c r="C501" s="264"/>
      <c r="D501" s="264"/>
      <c r="E501" s="264"/>
      <c r="F501" s="264"/>
      <c r="G501" s="264"/>
      <c r="H501" s="264"/>
      <c r="I501" s="15"/>
    </row>
    <row r="502" spans="1:9" x14ac:dyDescent="0.2">
      <c r="A502" s="9">
        <v>2</v>
      </c>
      <c r="B502" s="264" t="s">
        <v>184</v>
      </c>
      <c r="C502" s="264"/>
      <c r="D502" s="264"/>
      <c r="E502" s="264"/>
      <c r="F502" s="264"/>
      <c r="G502" s="264"/>
      <c r="H502" s="264"/>
      <c r="I502" s="15"/>
    </row>
    <row r="503" spans="1:9" x14ac:dyDescent="0.2">
      <c r="A503" s="9">
        <v>3</v>
      </c>
      <c r="B503" s="264" t="s">
        <v>185</v>
      </c>
      <c r="C503" s="264"/>
      <c r="D503" s="264"/>
      <c r="E503" s="264"/>
      <c r="F503" s="264"/>
      <c r="G503" s="264"/>
      <c r="H503" s="264"/>
      <c r="I503" s="15"/>
    </row>
    <row r="504" spans="1:9" ht="12.75" customHeight="1" x14ac:dyDescent="0.2">
      <c r="A504" s="58"/>
      <c r="B504" s="59"/>
      <c r="C504" s="59"/>
      <c r="D504" s="59"/>
      <c r="E504" s="59"/>
      <c r="F504" s="59"/>
      <c r="G504" s="60"/>
      <c r="H504" s="49" t="s">
        <v>232</v>
      </c>
      <c r="I504" s="15">
        <f>SUM(I501:I503)</f>
        <v>0</v>
      </c>
    </row>
    <row r="506" spans="1:9" ht="12.75" customHeight="1" x14ac:dyDescent="0.2">
      <c r="A506" s="44"/>
      <c r="B506" s="265" t="s">
        <v>233</v>
      </c>
      <c r="C506" s="266"/>
      <c r="D506" s="46">
        <v>1</v>
      </c>
      <c r="E506" s="46">
        <v>0.8</v>
      </c>
      <c r="F506" s="46">
        <v>0.5</v>
      </c>
      <c r="G506" s="46">
        <v>0.2</v>
      </c>
      <c r="H506" s="46">
        <v>0</v>
      </c>
      <c r="I506" s="198"/>
    </row>
    <row r="507" spans="1:9" ht="51" customHeight="1" x14ac:dyDescent="0.2">
      <c r="A507" s="44"/>
      <c r="B507" s="298" t="s">
        <v>100</v>
      </c>
      <c r="C507" s="299"/>
      <c r="D507" s="43" t="s">
        <v>237</v>
      </c>
      <c r="E507" s="43" t="s">
        <v>239</v>
      </c>
      <c r="F507" s="43" t="s">
        <v>329</v>
      </c>
      <c r="G507" s="43" t="s">
        <v>239</v>
      </c>
      <c r="H507" s="43" t="s">
        <v>241</v>
      </c>
      <c r="I507" s="198"/>
    </row>
    <row r="509" spans="1:9" x14ac:dyDescent="0.2">
      <c r="A509" s="306" t="s">
        <v>169</v>
      </c>
      <c r="B509" s="307"/>
      <c r="C509" s="307"/>
      <c r="D509" s="307"/>
      <c r="E509" s="307"/>
      <c r="F509" s="307"/>
      <c r="G509" s="307"/>
      <c r="H509" s="307"/>
      <c r="I509" s="308"/>
    </row>
    <row r="510" spans="1:9" ht="205.5" customHeight="1" x14ac:dyDescent="0.2">
      <c r="A510" s="277" t="s">
        <v>331</v>
      </c>
      <c r="B510" s="278"/>
      <c r="C510" s="278"/>
      <c r="D510" s="278"/>
      <c r="E510" s="278"/>
      <c r="F510" s="278"/>
      <c r="G510" s="278"/>
      <c r="H510" s="278"/>
      <c r="I510" s="279"/>
    </row>
    <row r="511" spans="1:9" x14ac:dyDescent="0.2">
      <c r="A511" s="330" t="s">
        <v>44</v>
      </c>
      <c r="B511" s="331"/>
      <c r="C511" s="331"/>
      <c r="D511" s="331"/>
      <c r="E511" s="331"/>
      <c r="F511" s="331"/>
      <c r="G511" s="331"/>
      <c r="H511" s="331"/>
      <c r="I511" s="332"/>
    </row>
    <row r="512" spans="1:9" x14ac:dyDescent="0.2">
      <c r="A512" s="315" t="s">
        <v>161</v>
      </c>
      <c r="B512" s="315"/>
      <c r="C512" s="315"/>
      <c r="D512" s="315"/>
      <c r="E512" s="315"/>
      <c r="F512" s="315"/>
      <c r="G512" s="315"/>
      <c r="H512" s="315"/>
      <c r="I512" s="315"/>
    </row>
    <row r="513" spans="1:9" s="113" customFormat="1" x14ac:dyDescent="0.2">
      <c r="A513" s="313" t="s">
        <v>48</v>
      </c>
      <c r="B513" s="313"/>
      <c r="C513" s="313"/>
      <c r="D513" s="313"/>
      <c r="E513" s="313"/>
      <c r="F513" s="101"/>
      <c r="G513" s="101" t="s">
        <v>47</v>
      </c>
      <c r="H513" s="101"/>
      <c r="I513" s="185" t="s">
        <v>46</v>
      </c>
    </row>
    <row r="514" spans="1:9" s="113" customFormat="1" x14ac:dyDescent="0.2">
      <c r="A514" s="334" t="s">
        <v>249</v>
      </c>
      <c r="B514" s="335"/>
      <c r="C514" s="335"/>
      <c r="D514" s="335"/>
      <c r="E514" s="335"/>
      <c r="F514" s="335"/>
      <c r="G514" s="335"/>
      <c r="H514" s="335"/>
      <c r="I514" s="336"/>
    </row>
    <row r="515" spans="1:9" ht="25.5" customHeight="1" x14ac:dyDescent="0.2">
      <c r="A515" s="122" t="s">
        <v>49</v>
      </c>
      <c r="B515" s="333" t="s">
        <v>151</v>
      </c>
      <c r="C515" s="333"/>
      <c r="D515" s="333"/>
      <c r="E515" s="333"/>
      <c r="F515" s="15">
        <f>Documentation!$F$591</f>
        <v>0</v>
      </c>
      <c r="G515" s="15" t="s">
        <v>50</v>
      </c>
      <c r="H515" s="15">
        <f>Documentation!$H$591</f>
        <v>0</v>
      </c>
      <c r="I515" s="42" t="e">
        <f>Documentation!$I$591</f>
        <v>#DIV/0!</v>
      </c>
    </row>
    <row r="516" spans="1:9" ht="51" customHeight="1" x14ac:dyDescent="0.2">
      <c r="A516" s="122" t="s">
        <v>190</v>
      </c>
      <c r="B516" s="333" t="s">
        <v>188</v>
      </c>
      <c r="C516" s="333"/>
      <c r="D516" s="333"/>
      <c r="E516" s="333"/>
      <c r="F516" s="15">
        <f>Documentation!$F$592</f>
        <v>0</v>
      </c>
      <c r="G516" s="15" t="s">
        <v>50</v>
      </c>
      <c r="H516" s="15">
        <f>Documentation!$H$592</f>
        <v>0</v>
      </c>
      <c r="I516" s="42" t="e">
        <f>Documentation!$I$592</f>
        <v>#DIV/0!</v>
      </c>
    </row>
    <row r="517" spans="1:9" ht="25.5" customHeight="1" x14ac:dyDescent="0.2">
      <c r="A517" s="122" t="s">
        <v>53</v>
      </c>
      <c r="B517" s="333" t="s">
        <v>189</v>
      </c>
      <c r="C517" s="333"/>
      <c r="D517" s="333"/>
      <c r="E517" s="333"/>
      <c r="F517" s="15">
        <f>Documentation!$F$593</f>
        <v>0</v>
      </c>
      <c r="G517" s="15" t="s">
        <v>50</v>
      </c>
      <c r="H517" s="15">
        <f>Documentation!$H$593</f>
        <v>0</v>
      </c>
      <c r="I517" s="42" t="e">
        <f>Documentation!$I$593</f>
        <v>#DIV/0!</v>
      </c>
    </row>
    <row r="518" spans="1:9" s="4" customFormat="1" x14ac:dyDescent="0.2">
      <c r="A518" s="347" t="s">
        <v>192</v>
      </c>
      <c r="B518" s="348"/>
      <c r="C518" s="348"/>
      <c r="D518" s="348"/>
      <c r="E518" s="348"/>
      <c r="F518" s="348"/>
      <c r="G518" s="348"/>
      <c r="H518" s="348"/>
      <c r="I518" s="349"/>
    </row>
    <row r="519" spans="1:9" ht="38.25" customHeight="1" x14ac:dyDescent="0.2">
      <c r="A519" s="122" t="s">
        <v>49</v>
      </c>
      <c r="B519" s="333" t="s">
        <v>162</v>
      </c>
      <c r="C519" s="333"/>
      <c r="D519" s="333"/>
      <c r="E519" s="333"/>
      <c r="F519" s="15" t="e">
        <f>Documentation!#REF!</f>
        <v>#REF!</v>
      </c>
      <c r="G519" s="15" t="s">
        <v>50</v>
      </c>
      <c r="H519" s="15" t="e">
        <f>Documentation!#REF!</f>
        <v>#REF!</v>
      </c>
      <c r="I519" s="42" t="e">
        <f>Documentation!#REF!</f>
        <v>#REF!</v>
      </c>
    </row>
    <row r="520" spans="1:9" ht="12.75" customHeight="1" x14ac:dyDescent="0.2">
      <c r="A520" s="337"/>
      <c r="B520" s="337"/>
      <c r="C520" s="337"/>
      <c r="D520" s="337"/>
      <c r="E520" s="337"/>
      <c r="F520" s="337"/>
      <c r="G520" s="337"/>
      <c r="H520" s="337"/>
      <c r="I520" s="337"/>
    </row>
    <row r="521" spans="1:9" x14ac:dyDescent="0.2">
      <c r="A521" s="272" t="s">
        <v>186</v>
      </c>
      <c r="B521" s="273"/>
      <c r="C521" s="273"/>
      <c r="D521" s="273"/>
      <c r="E521" s="273"/>
      <c r="F521" s="273"/>
      <c r="G521" s="273"/>
      <c r="H521" s="273"/>
      <c r="I521" s="274"/>
    </row>
    <row r="522" spans="1:9" ht="12.75" customHeight="1" x14ac:dyDescent="0.2">
      <c r="A522" s="275"/>
      <c r="B522" s="276"/>
      <c r="C522" s="276"/>
      <c r="D522" s="276"/>
      <c r="E522" s="276"/>
      <c r="F522" s="276"/>
      <c r="G522" s="276"/>
      <c r="H522" s="276"/>
      <c r="I522" s="10" t="s">
        <v>4</v>
      </c>
    </row>
    <row r="523" spans="1:9" ht="25.5" customHeight="1" x14ac:dyDescent="0.2">
      <c r="A523" s="9">
        <v>1</v>
      </c>
      <c r="B523" s="264" t="s">
        <v>187</v>
      </c>
      <c r="C523" s="264"/>
      <c r="D523" s="264"/>
      <c r="E523" s="264"/>
      <c r="F523" s="264"/>
      <c r="G523" s="264"/>
      <c r="H523" s="264"/>
      <c r="I523" s="15" t="str">
        <f>Documentation!$I$578</f>
        <v>*</v>
      </c>
    </row>
    <row r="525" spans="1:9" ht="12.75" customHeight="1" x14ac:dyDescent="0.2">
      <c r="A525" s="44"/>
      <c r="B525" s="265" t="s">
        <v>233</v>
      </c>
      <c r="C525" s="266"/>
      <c r="D525" s="46">
        <v>1</v>
      </c>
      <c r="E525" s="46">
        <v>0.8</v>
      </c>
      <c r="F525" s="46">
        <v>0.5</v>
      </c>
      <c r="G525" s="46">
        <v>0.2</v>
      </c>
      <c r="H525" s="46">
        <v>0</v>
      </c>
      <c r="I525" s="198"/>
    </row>
    <row r="526" spans="1:9" ht="111" customHeight="1" x14ac:dyDescent="0.2">
      <c r="A526" s="44"/>
      <c r="B526" s="298">
        <f>Documentation!$B$581</f>
        <v>0</v>
      </c>
      <c r="C526" s="299"/>
      <c r="D526" s="43" t="s">
        <v>475</v>
      </c>
      <c r="E526" s="43" t="s">
        <v>239</v>
      </c>
      <c r="F526" s="43" t="s">
        <v>239</v>
      </c>
      <c r="G526" s="43" t="s">
        <v>239</v>
      </c>
      <c r="H526" s="43" t="s">
        <v>476</v>
      </c>
      <c r="I526" s="198"/>
    </row>
    <row r="528" spans="1:9" x14ac:dyDescent="0.2">
      <c r="A528" s="330" t="s">
        <v>44</v>
      </c>
      <c r="B528" s="331"/>
      <c r="C528" s="331"/>
      <c r="D528" s="331"/>
      <c r="E528" s="331"/>
      <c r="F528" s="331"/>
      <c r="G528" s="331"/>
      <c r="H528" s="331"/>
      <c r="I528" s="332"/>
    </row>
    <row r="529" spans="1:9" x14ac:dyDescent="0.2">
      <c r="A529" s="315" t="s">
        <v>161</v>
      </c>
      <c r="B529" s="315"/>
      <c r="C529" s="315"/>
      <c r="D529" s="315"/>
      <c r="E529" s="315"/>
      <c r="F529" s="315"/>
      <c r="G529" s="315"/>
      <c r="H529" s="315"/>
      <c r="I529" s="315"/>
    </row>
    <row r="530" spans="1:9" s="4" customFormat="1" x14ac:dyDescent="0.2">
      <c r="A530" s="313" t="s">
        <v>48</v>
      </c>
      <c r="B530" s="313"/>
      <c r="C530" s="313"/>
      <c r="D530" s="313"/>
      <c r="E530" s="313"/>
      <c r="F530" s="14"/>
      <c r="G530" s="14" t="s">
        <v>47</v>
      </c>
      <c r="H530" s="14"/>
      <c r="I530" s="185" t="s">
        <v>46</v>
      </c>
    </row>
    <row r="531" spans="1:9" s="4" customFormat="1" x14ac:dyDescent="0.2">
      <c r="A531" s="334" t="s">
        <v>191</v>
      </c>
      <c r="B531" s="335"/>
      <c r="C531" s="335"/>
      <c r="D531" s="335"/>
      <c r="E531" s="335"/>
      <c r="F531" s="335"/>
      <c r="G531" s="335"/>
      <c r="H531" s="335"/>
      <c r="I531" s="336"/>
    </row>
    <row r="532" spans="1:9" ht="25.5" customHeight="1" x14ac:dyDescent="0.2">
      <c r="A532" s="9" t="s">
        <v>49</v>
      </c>
      <c r="B532" s="264" t="s">
        <v>151</v>
      </c>
      <c r="C532" s="264"/>
      <c r="D532" s="264"/>
      <c r="E532" s="264"/>
      <c r="F532" s="15">
        <f>Documentation!$F$604</f>
        <v>0</v>
      </c>
      <c r="G532" s="15" t="s">
        <v>50</v>
      </c>
      <c r="H532" s="15">
        <f>Documentation!$H$604</f>
        <v>0</v>
      </c>
      <c r="I532" s="42" t="e">
        <f>Documentation!$I$604</f>
        <v>#DIV/0!</v>
      </c>
    </row>
    <row r="533" spans="1:9" ht="51" customHeight="1" x14ac:dyDescent="0.2">
      <c r="A533" s="9" t="s">
        <v>190</v>
      </c>
      <c r="B533" s="264" t="s">
        <v>188</v>
      </c>
      <c r="C533" s="264"/>
      <c r="D533" s="264"/>
      <c r="E533" s="264"/>
      <c r="F533" s="15">
        <f>Documentation!$F$605</f>
        <v>0</v>
      </c>
      <c r="G533" s="15" t="s">
        <v>50</v>
      </c>
      <c r="H533" s="15">
        <f>Documentation!$H$605</f>
        <v>0</v>
      </c>
      <c r="I533" s="42" t="e">
        <f>Documentation!$I$605</f>
        <v>#DIV/0!</v>
      </c>
    </row>
    <row r="534" spans="1:9" ht="25.5" customHeight="1" x14ac:dyDescent="0.2">
      <c r="A534" s="9" t="s">
        <v>53</v>
      </c>
      <c r="B534" s="264" t="s">
        <v>189</v>
      </c>
      <c r="C534" s="264"/>
      <c r="D534" s="264"/>
      <c r="E534" s="264"/>
      <c r="F534" s="15">
        <f>Documentation!$F$606</f>
        <v>0</v>
      </c>
      <c r="G534" s="15" t="s">
        <v>50</v>
      </c>
      <c r="H534" s="15">
        <f>Documentation!$H$606</f>
        <v>0</v>
      </c>
      <c r="I534" s="42" t="e">
        <f>Documentation!$I$606</f>
        <v>#DIV/0!</v>
      </c>
    </row>
    <row r="536" spans="1:9" x14ac:dyDescent="0.2">
      <c r="A536" s="272" t="s">
        <v>487</v>
      </c>
      <c r="B536" s="273"/>
      <c r="C536" s="273"/>
      <c r="D536" s="273"/>
      <c r="E536" s="273"/>
      <c r="F536" s="273"/>
      <c r="G536" s="273"/>
      <c r="H536" s="273"/>
      <c r="I536" s="274"/>
    </row>
    <row r="537" spans="1:9" ht="12.75" customHeight="1" x14ac:dyDescent="0.2">
      <c r="A537" s="275"/>
      <c r="B537" s="276"/>
      <c r="C537" s="276"/>
      <c r="D537" s="276"/>
      <c r="E537" s="276"/>
      <c r="F537" s="276"/>
      <c r="G537" s="276"/>
      <c r="H537" s="276"/>
      <c r="I537" s="10" t="s">
        <v>4</v>
      </c>
    </row>
    <row r="538" spans="1:9" ht="25.5" customHeight="1" x14ac:dyDescent="0.2">
      <c r="A538" s="9">
        <v>1</v>
      </c>
      <c r="B538" s="264" t="s">
        <v>187</v>
      </c>
      <c r="C538" s="264"/>
      <c r="D538" s="264"/>
      <c r="E538" s="264"/>
      <c r="F538" s="264"/>
      <c r="G538" s="264"/>
      <c r="H538" s="264"/>
      <c r="I538" s="15" t="str">
        <f>Documentation!$I$609</f>
        <v>*</v>
      </c>
    </row>
    <row r="540" spans="1:9" ht="12.75" customHeight="1" x14ac:dyDescent="0.2">
      <c r="A540" s="44"/>
      <c r="B540" s="265" t="s">
        <v>233</v>
      </c>
      <c r="C540" s="266"/>
      <c r="D540" s="46">
        <v>1</v>
      </c>
      <c r="E540" s="46">
        <v>0.8</v>
      </c>
      <c r="F540" s="46">
        <v>0.5</v>
      </c>
      <c r="G540" s="46">
        <v>0.2</v>
      </c>
      <c r="H540" s="46">
        <v>0</v>
      </c>
      <c r="I540" s="198"/>
    </row>
    <row r="541" spans="1:9" ht="101.25" customHeight="1" x14ac:dyDescent="0.2">
      <c r="A541" s="44"/>
      <c r="B541" s="298">
        <f>Documentation!$B$612</f>
        <v>0</v>
      </c>
      <c r="C541" s="299"/>
      <c r="D541" s="43" t="s">
        <v>475</v>
      </c>
      <c r="E541" s="43" t="s">
        <v>239</v>
      </c>
      <c r="F541" s="43" t="s">
        <v>239</v>
      </c>
      <c r="G541" s="43" t="s">
        <v>239</v>
      </c>
      <c r="H541" s="43" t="s">
        <v>476</v>
      </c>
      <c r="I541" s="198"/>
    </row>
    <row r="543" spans="1:9" x14ac:dyDescent="0.2">
      <c r="A543" s="272" t="s">
        <v>492</v>
      </c>
      <c r="B543" s="273"/>
      <c r="C543" s="273"/>
      <c r="D543" s="273"/>
      <c r="E543" s="273"/>
      <c r="F543" s="273"/>
      <c r="G543" s="273"/>
      <c r="H543" s="273"/>
      <c r="I543" s="274"/>
    </row>
    <row r="544" spans="1:9" ht="12.75" customHeight="1" x14ac:dyDescent="0.2">
      <c r="A544" s="275"/>
      <c r="B544" s="276"/>
      <c r="C544" s="276"/>
      <c r="D544" s="276"/>
      <c r="E544" s="276"/>
      <c r="F544" s="276"/>
      <c r="G544" s="276"/>
      <c r="H544" s="276"/>
      <c r="I544" s="10" t="s">
        <v>4</v>
      </c>
    </row>
    <row r="545" spans="1:9" ht="51" customHeight="1" x14ac:dyDescent="0.2">
      <c r="A545" s="9">
        <v>1</v>
      </c>
      <c r="B545" s="264" t="s">
        <v>493</v>
      </c>
      <c r="C545" s="264"/>
      <c r="D545" s="264"/>
      <c r="E545" s="264"/>
      <c r="F545" s="264"/>
      <c r="G545" s="264"/>
      <c r="H545" s="264"/>
      <c r="I545" s="15" t="str">
        <f>Documentation!$I$616</f>
        <v>*</v>
      </c>
    </row>
    <row r="547" spans="1:9" ht="12.75" customHeight="1" x14ac:dyDescent="0.2">
      <c r="A547" s="44"/>
      <c r="B547" s="265" t="s">
        <v>233</v>
      </c>
      <c r="C547" s="266"/>
      <c r="D547" s="46">
        <v>1</v>
      </c>
      <c r="E547" s="46">
        <v>0.8</v>
      </c>
      <c r="F547" s="46">
        <v>0.5</v>
      </c>
      <c r="G547" s="46">
        <v>0.2</v>
      </c>
      <c r="H547" s="46">
        <v>0</v>
      </c>
      <c r="I547" s="198"/>
    </row>
    <row r="548" spans="1:9" ht="105" customHeight="1" x14ac:dyDescent="0.2">
      <c r="A548" s="44"/>
      <c r="B548" s="298">
        <f>Documentation!$B$619</f>
        <v>0</v>
      </c>
      <c r="C548" s="299"/>
      <c r="D548" s="43" t="s">
        <v>494</v>
      </c>
      <c r="E548" s="43" t="s">
        <v>239</v>
      </c>
      <c r="F548" s="43" t="s">
        <v>239</v>
      </c>
      <c r="G548" s="43" t="s">
        <v>239</v>
      </c>
      <c r="H548" s="43" t="s">
        <v>476</v>
      </c>
      <c r="I548" s="198"/>
    </row>
    <row r="550" spans="1:9" x14ac:dyDescent="0.2">
      <c r="A550" s="306" t="s">
        <v>193</v>
      </c>
      <c r="B550" s="307"/>
      <c r="C550" s="307"/>
      <c r="D550" s="307"/>
      <c r="E550" s="307"/>
      <c r="F550" s="307"/>
      <c r="G550" s="307"/>
      <c r="H550" s="307"/>
      <c r="I550" s="308"/>
    </row>
    <row r="551" spans="1:9" ht="63.75" customHeight="1" x14ac:dyDescent="0.2">
      <c r="A551" s="277" t="s">
        <v>194</v>
      </c>
      <c r="B551" s="278"/>
      <c r="C551" s="278"/>
      <c r="D551" s="278"/>
      <c r="E551" s="278"/>
      <c r="F551" s="278"/>
      <c r="G551" s="278"/>
      <c r="H551" s="278"/>
      <c r="I551" s="279"/>
    </row>
    <row r="552" spans="1:9" x14ac:dyDescent="0.2">
      <c r="A552" s="272" t="s">
        <v>195</v>
      </c>
      <c r="B552" s="273"/>
      <c r="C552" s="273"/>
      <c r="D552" s="273"/>
      <c r="E552" s="273"/>
      <c r="F552" s="273"/>
      <c r="G552" s="273"/>
      <c r="H552" s="273"/>
      <c r="I552" s="274"/>
    </row>
    <row r="553" spans="1:9" ht="38.25" customHeight="1" x14ac:dyDescent="0.2">
      <c r="A553" s="275" t="s">
        <v>196</v>
      </c>
      <c r="B553" s="276"/>
      <c r="C553" s="276"/>
      <c r="D553" s="276"/>
      <c r="E553" s="276"/>
      <c r="F553" s="276"/>
      <c r="G553" s="276"/>
      <c r="H553" s="276"/>
      <c r="I553" s="10" t="s">
        <v>4</v>
      </c>
    </row>
    <row r="554" spans="1:9" x14ac:dyDescent="0.2">
      <c r="A554" s="9">
        <v>1</v>
      </c>
      <c r="B554" s="264" t="s">
        <v>197</v>
      </c>
      <c r="C554" s="264"/>
      <c r="D554" s="264"/>
      <c r="E554" s="264"/>
      <c r="F554" s="264"/>
      <c r="G554" s="264"/>
      <c r="H554" s="264"/>
      <c r="I554" s="15" t="str">
        <f>Documentation!$I$625</f>
        <v>*</v>
      </c>
    </row>
    <row r="555" spans="1:9" ht="25.5" customHeight="1" x14ac:dyDescent="0.2">
      <c r="A555" s="9">
        <v>2</v>
      </c>
      <c r="B555" s="264" t="s">
        <v>198</v>
      </c>
      <c r="C555" s="264"/>
      <c r="D555" s="264"/>
      <c r="E555" s="264"/>
      <c r="F555" s="264"/>
      <c r="G555" s="264"/>
      <c r="H555" s="264"/>
      <c r="I555" s="15" t="str">
        <f>Documentation!$I$626</f>
        <v>*</v>
      </c>
    </row>
    <row r="556" spans="1:9" x14ac:dyDescent="0.2">
      <c r="A556" s="9">
        <v>3</v>
      </c>
      <c r="B556" s="264" t="s">
        <v>199</v>
      </c>
      <c r="C556" s="264"/>
      <c r="D556" s="264"/>
      <c r="E556" s="264"/>
      <c r="F556" s="264"/>
      <c r="G556" s="264"/>
      <c r="H556" s="264"/>
      <c r="I556" s="15" t="str">
        <f>Documentation!$I$627</f>
        <v>*</v>
      </c>
    </row>
    <row r="557" spans="1:9" ht="12.75" customHeight="1" x14ac:dyDescent="0.2">
      <c r="A557" s="9">
        <v>4</v>
      </c>
      <c r="B557" s="264" t="s">
        <v>200</v>
      </c>
      <c r="C557" s="264"/>
      <c r="D557" s="264"/>
      <c r="E557" s="264"/>
      <c r="F557" s="264"/>
      <c r="G557" s="264"/>
      <c r="H557" s="264"/>
      <c r="I557" s="15" t="str">
        <f>Documentation!$I$628</f>
        <v>*</v>
      </c>
    </row>
    <row r="558" spans="1:9" ht="26.25" customHeight="1" x14ac:dyDescent="0.2">
      <c r="A558" s="9">
        <v>5</v>
      </c>
      <c r="B558" s="300" t="s">
        <v>532</v>
      </c>
      <c r="C558" s="301"/>
      <c r="D558" s="301"/>
      <c r="E558" s="301"/>
      <c r="F558" s="301"/>
      <c r="G558" s="301"/>
      <c r="H558" s="302"/>
      <c r="I558" s="15" t="str">
        <f>Documentation!$I$629</f>
        <v>*</v>
      </c>
    </row>
    <row r="559" spans="1:9" ht="25.5" customHeight="1" x14ac:dyDescent="0.2">
      <c r="A559" s="9">
        <v>6</v>
      </c>
      <c r="B559" s="264" t="s">
        <v>201</v>
      </c>
      <c r="C559" s="264"/>
      <c r="D559" s="264"/>
      <c r="E559" s="264"/>
      <c r="F559" s="264"/>
      <c r="G559" s="264"/>
      <c r="H559" s="264"/>
      <c r="I559" s="15" t="str">
        <f>Documentation!$I$630</f>
        <v>*</v>
      </c>
    </row>
    <row r="560" spans="1:9" ht="12.75" customHeight="1" x14ac:dyDescent="0.2">
      <c r="A560" s="58"/>
      <c r="B560" s="59"/>
      <c r="C560" s="59"/>
      <c r="D560" s="59"/>
      <c r="E560" s="59"/>
      <c r="F560" s="59"/>
      <c r="G560" s="60"/>
      <c r="H560" s="49" t="s">
        <v>232</v>
      </c>
      <c r="I560" s="15">
        <f>SUM(I554:I559)</f>
        <v>0</v>
      </c>
    </row>
    <row r="562" spans="1:9" ht="12.75" customHeight="1" x14ac:dyDescent="0.2">
      <c r="A562" s="44"/>
      <c r="B562" s="265" t="s">
        <v>233</v>
      </c>
      <c r="C562" s="266"/>
      <c r="D562" s="46">
        <v>1</v>
      </c>
      <c r="E562" s="46">
        <v>0.8</v>
      </c>
      <c r="F562" s="46">
        <v>0.5</v>
      </c>
      <c r="G562" s="46">
        <v>0.2</v>
      </c>
      <c r="H562" s="46">
        <v>0</v>
      </c>
      <c r="I562" s="198"/>
    </row>
    <row r="563" spans="1:9" ht="51" customHeight="1" x14ac:dyDescent="0.2">
      <c r="A563" s="44"/>
      <c r="B563" s="298">
        <f>Documentation!$B$634</f>
        <v>0</v>
      </c>
      <c r="C563" s="299"/>
      <c r="D563" s="43" t="s">
        <v>317</v>
      </c>
      <c r="E563" s="43" t="s">
        <v>318</v>
      </c>
      <c r="F563" s="43" t="s">
        <v>316</v>
      </c>
      <c r="G563" s="43" t="s">
        <v>329</v>
      </c>
      <c r="H563" s="43" t="s">
        <v>241</v>
      </c>
      <c r="I563" s="198"/>
    </row>
    <row r="564" spans="1:9" ht="12.75" customHeight="1" x14ac:dyDescent="0.2">
      <c r="A564" s="11"/>
      <c r="B564" s="19"/>
      <c r="C564" s="19"/>
      <c r="D564" s="19"/>
      <c r="E564" s="19"/>
      <c r="F564" s="19"/>
      <c r="G564" s="19"/>
      <c r="H564" s="19"/>
      <c r="I564" s="199"/>
    </row>
    <row r="565" spans="1:9" ht="12.75" customHeight="1" x14ac:dyDescent="0.2">
      <c r="A565" s="44"/>
      <c r="B565" s="265" t="s">
        <v>336</v>
      </c>
      <c r="C565" s="266"/>
      <c r="D565" s="46">
        <v>1</v>
      </c>
      <c r="E565" s="46">
        <v>0.8</v>
      </c>
      <c r="F565" s="46">
        <v>0.5</v>
      </c>
      <c r="G565" s="46">
        <v>0.2</v>
      </c>
      <c r="H565" s="46">
        <v>0</v>
      </c>
      <c r="I565" s="198"/>
    </row>
    <row r="566" spans="1:9" ht="30" customHeight="1" x14ac:dyDescent="0.2">
      <c r="A566" s="44"/>
      <c r="B566" s="298">
        <f>Documentation!$B$637</f>
        <v>0</v>
      </c>
      <c r="C566" s="299"/>
      <c r="D566" s="43" t="s">
        <v>242</v>
      </c>
      <c r="E566" s="43" t="s">
        <v>239</v>
      </c>
      <c r="F566" s="43" t="s">
        <v>239</v>
      </c>
      <c r="G566" s="43" t="s">
        <v>239</v>
      </c>
      <c r="H566" s="43" t="s">
        <v>327</v>
      </c>
      <c r="I566" s="198"/>
    </row>
    <row r="567" spans="1:9" ht="12.75" customHeight="1" x14ac:dyDescent="0.2">
      <c r="A567" s="11"/>
      <c r="B567" s="61"/>
      <c r="C567" s="61"/>
      <c r="D567" s="61"/>
      <c r="E567" s="61"/>
      <c r="F567" s="61"/>
      <c r="G567" s="61"/>
      <c r="H567" s="61"/>
      <c r="I567" s="199"/>
    </row>
    <row r="568" spans="1:9" x14ac:dyDescent="0.2">
      <c r="A568" s="269" t="s">
        <v>202</v>
      </c>
      <c r="B568" s="270"/>
      <c r="C568" s="270"/>
      <c r="D568" s="270"/>
      <c r="E568" s="270"/>
      <c r="F568" s="270"/>
      <c r="G568" s="270"/>
      <c r="H568" s="270"/>
      <c r="I568" s="271"/>
    </row>
    <row r="569" spans="1:9" ht="140.25" customHeight="1" x14ac:dyDescent="0.2">
      <c r="A569" s="277" t="s">
        <v>203</v>
      </c>
      <c r="B569" s="278"/>
      <c r="C569" s="278"/>
      <c r="D569" s="278"/>
      <c r="E569" s="278"/>
      <c r="F569" s="278"/>
      <c r="G569" s="278"/>
      <c r="H569" s="278"/>
      <c r="I569" s="279"/>
    </row>
    <row r="570" spans="1:9" x14ac:dyDescent="0.2">
      <c r="A570" s="272" t="s">
        <v>206</v>
      </c>
      <c r="B570" s="273"/>
      <c r="C570" s="273"/>
      <c r="D570" s="273"/>
      <c r="E570" s="273"/>
      <c r="F570" s="273"/>
      <c r="G570" s="273"/>
      <c r="H570" s="273"/>
      <c r="I570" s="274"/>
    </row>
    <row r="571" spans="1:9" ht="12.75" customHeight="1" x14ac:dyDescent="0.2">
      <c r="A571" s="275"/>
      <c r="B571" s="276"/>
      <c r="C571" s="276"/>
      <c r="D571" s="276"/>
      <c r="E571" s="276"/>
      <c r="F571" s="276"/>
      <c r="G571" s="276"/>
      <c r="H571" s="276"/>
      <c r="I571" s="10" t="s">
        <v>4</v>
      </c>
    </row>
    <row r="572" spans="1:9" x14ac:dyDescent="0.2">
      <c r="A572" s="9">
        <v>1</v>
      </c>
      <c r="B572" s="264" t="s">
        <v>204</v>
      </c>
      <c r="C572" s="264"/>
      <c r="D572" s="264"/>
      <c r="E572" s="264"/>
      <c r="F572" s="264"/>
      <c r="G572" s="264"/>
      <c r="H572" s="264"/>
      <c r="I572" s="15" t="str">
        <f>Documentation!$I$643</f>
        <v>*</v>
      </c>
    </row>
    <row r="573" spans="1:9" ht="25.5" customHeight="1" x14ac:dyDescent="0.2">
      <c r="A573" s="9">
        <v>2</v>
      </c>
      <c r="B573" s="264" t="s">
        <v>205</v>
      </c>
      <c r="C573" s="264"/>
      <c r="D573" s="264"/>
      <c r="E573" s="264"/>
      <c r="F573" s="264"/>
      <c r="G573" s="264"/>
      <c r="H573" s="264"/>
      <c r="I573" s="15" t="str">
        <f>Documentation!$I$644</f>
        <v>*</v>
      </c>
    </row>
    <row r="574" spans="1:9" x14ac:dyDescent="0.2">
      <c r="A574" s="9">
        <v>3</v>
      </c>
      <c r="B574" s="264" t="s">
        <v>207</v>
      </c>
      <c r="C574" s="264"/>
      <c r="D574" s="264"/>
      <c r="E574" s="264"/>
      <c r="F574" s="264"/>
      <c r="G574" s="264"/>
      <c r="H574" s="264"/>
      <c r="I574" s="15" t="str">
        <f>Documentation!$I$645</f>
        <v>*</v>
      </c>
    </row>
    <row r="575" spans="1:9" ht="26.25" customHeight="1" x14ac:dyDescent="0.2">
      <c r="A575" s="9">
        <v>4</v>
      </c>
      <c r="B575" s="264" t="s">
        <v>208</v>
      </c>
      <c r="C575" s="264"/>
      <c r="D575" s="264"/>
      <c r="E575" s="264"/>
      <c r="F575" s="264"/>
      <c r="G575" s="264"/>
      <c r="H575" s="264"/>
      <c r="I575" s="15" t="str">
        <f>Documentation!$I$646</f>
        <v>*</v>
      </c>
    </row>
    <row r="576" spans="1:9" ht="25.5" customHeight="1" x14ac:dyDescent="0.2">
      <c r="A576" s="9">
        <v>5</v>
      </c>
      <c r="B576" s="264" t="s">
        <v>209</v>
      </c>
      <c r="C576" s="264"/>
      <c r="D576" s="264"/>
      <c r="E576" s="264"/>
      <c r="F576" s="264"/>
      <c r="G576" s="264"/>
      <c r="H576" s="264"/>
      <c r="I576" s="15" t="str">
        <f>Documentation!$I$647</f>
        <v>*</v>
      </c>
    </row>
    <row r="577" spans="1:9" ht="25.5" customHeight="1" x14ac:dyDescent="0.2">
      <c r="A577" s="9">
        <v>6</v>
      </c>
      <c r="B577" s="300" t="s">
        <v>210</v>
      </c>
      <c r="C577" s="301"/>
      <c r="D577" s="301"/>
      <c r="E577" s="301"/>
      <c r="F577" s="301"/>
      <c r="G577" s="301"/>
      <c r="H577" s="302"/>
      <c r="I577" s="15" t="str">
        <f>Documentation!$I$648</f>
        <v>*</v>
      </c>
    </row>
    <row r="578" spans="1:9" ht="12.75" customHeight="1" x14ac:dyDescent="0.2">
      <c r="A578" s="58"/>
      <c r="B578" s="59"/>
      <c r="C578" s="59"/>
      <c r="D578" s="59"/>
      <c r="E578" s="59"/>
      <c r="F578" s="59"/>
      <c r="G578" s="60"/>
      <c r="H578" s="49" t="s">
        <v>232</v>
      </c>
      <c r="I578" s="15">
        <f>SUM(I572:I577)</f>
        <v>0</v>
      </c>
    </row>
    <row r="579" spans="1:9" ht="12.75" customHeight="1" x14ac:dyDescent="0.2">
      <c r="A579" s="11"/>
      <c r="B579" s="57"/>
      <c r="C579" s="57"/>
      <c r="D579" s="57"/>
      <c r="E579" s="57"/>
      <c r="F579" s="57"/>
      <c r="G579" s="57"/>
      <c r="H579" s="19"/>
      <c r="I579" s="200"/>
    </row>
    <row r="580" spans="1:9" ht="12.75" customHeight="1" x14ac:dyDescent="0.2">
      <c r="A580" s="44"/>
      <c r="B580" s="265" t="s">
        <v>233</v>
      </c>
      <c r="C580" s="266"/>
      <c r="D580" s="46">
        <v>1</v>
      </c>
      <c r="E580" s="46">
        <v>0.8</v>
      </c>
      <c r="F580" s="46">
        <v>0.5</v>
      </c>
      <c r="G580" s="46">
        <v>0.2</v>
      </c>
      <c r="H580" s="46">
        <v>0</v>
      </c>
      <c r="I580" s="198"/>
    </row>
    <row r="581" spans="1:9" ht="102" customHeight="1" x14ac:dyDescent="0.2">
      <c r="A581" s="44"/>
      <c r="B581" s="298">
        <f>Documentation!$B$652</f>
        <v>0</v>
      </c>
      <c r="C581" s="299"/>
      <c r="D581" s="43" t="s">
        <v>280</v>
      </c>
      <c r="E581" s="43" t="s">
        <v>281</v>
      </c>
      <c r="F581" s="43" t="s">
        <v>282</v>
      </c>
      <c r="G581" s="43" t="s">
        <v>283</v>
      </c>
      <c r="H581" s="43" t="s">
        <v>268</v>
      </c>
      <c r="I581" s="198"/>
    </row>
    <row r="582" spans="1:9" ht="12.75" customHeight="1" x14ac:dyDescent="0.2">
      <c r="A582" s="11"/>
      <c r="B582" s="61"/>
      <c r="C582" s="61"/>
      <c r="D582" s="61"/>
      <c r="E582" s="61"/>
      <c r="F582" s="61"/>
      <c r="G582" s="61"/>
      <c r="H582" s="61"/>
      <c r="I582" s="199"/>
    </row>
    <row r="583" spans="1:9" x14ac:dyDescent="0.2">
      <c r="A583" s="269" t="s">
        <v>202</v>
      </c>
      <c r="B583" s="270"/>
      <c r="C583" s="270"/>
      <c r="D583" s="270"/>
      <c r="E583" s="270"/>
      <c r="F583" s="270"/>
      <c r="G583" s="270"/>
      <c r="H583" s="270"/>
      <c r="I583" s="271"/>
    </row>
    <row r="584" spans="1:9" x14ac:dyDescent="0.2">
      <c r="A584" s="272" t="s">
        <v>534</v>
      </c>
      <c r="B584" s="273"/>
      <c r="C584" s="273"/>
      <c r="D584" s="273"/>
      <c r="E584" s="273"/>
      <c r="F584" s="273"/>
      <c r="G584" s="273"/>
      <c r="H584" s="273"/>
      <c r="I584" s="274"/>
    </row>
    <row r="585" spans="1:9" x14ac:dyDescent="0.2">
      <c r="A585" s="275"/>
      <c r="B585" s="276"/>
      <c r="C585" s="276"/>
      <c r="D585" s="276"/>
      <c r="E585" s="276"/>
      <c r="F585" s="276"/>
      <c r="G585" s="276"/>
      <c r="H585" s="276"/>
      <c r="I585" s="10" t="s">
        <v>4</v>
      </c>
    </row>
    <row r="586" spans="1:9" ht="25.5" customHeight="1" x14ac:dyDescent="0.2">
      <c r="A586" s="9">
        <v>1</v>
      </c>
      <c r="B586" s="264" t="s">
        <v>211</v>
      </c>
      <c r="C586" s="264"/>
      <c r="D586" s="264"/>
      <c r="E586" s="264"/>
      <c r="F586" s="264"/>
      <c r="G586" s="264"/>
      <c r="H586" s="264"/>
      <c r="I586" s="15" t="str">
        <f>Documentation!$I$657</f>
        <v>*</v>
      </c>
    </row>
    <row r="588" spans="1:9" ht="12.75" customHeight="1" x14ac:dyDescent="0.2">
      <c r="A588" s="44"/>
      <c r="B588" s="265" t="s">
        <v>233</v>
      </c>
      <c r="C588" s="266"/>
      <c r="D588" s="46">
        <v>1</v>
      </c>
      <c r="E588" s="46">
        <v>0.8</v>
      </c>
      <c r="F588" s="46">
        <v>0.5</v>
      </c>
      <c r="G588" s="46">
        <v>0.2</v>
      </c>
      <c r="H588" s="46">
        <v>0</v>
      </c>
      <c r="I588" s="198"/>
    </row>
    <row r="589" spans="1:9" ht="102" customHeight="1" x14ac:dyDescent="0.2">
      <c r="A589" s="44"/>
      <c r="B589" s="298">
        <f>Documentation!$B$660</f>
        <v>0</v>
      </c>
      <c r="C589" s="299"/>
      <c r="D589" s="43" t="s">
        <v>333</v>
      </c>
      <c r="E589" s="43" t="s">
        <v>239</v>
      </c>
      <c r="F589" s="43" t="s">
        <v>334</v>
      </c>
      <c r="G589" s="43" t="s">
        <v>239</v>
      </c>
      <c r="H589" s="43" t="s">
        <v>335</v>
      </c>
      <c r="I589" s="198"/>
    </row>
    <row r="591" spans="1:9" ht="12.75" customHeight="1" x14ac:dyDescent="0.2">
      <c r="A591" s="44"/>
      <c r="B591" s="265" t="s">
        <v>336</v>
      </c>
      <c r="C591" s="266"/>
      <c r="D591" s="46">
        <v>1</v>
      </c>
      <c r="E591" s="46">
        <v>0.8</v>
      </c>
      <c r="F591" s="46">
        <v>0.5</v>
      </c>
      <c r="G591" s="46">
        <v>0.2</v>
      </c>
      <c r="H591" s="46">
        <v>0</v>
      </c>
      <c r="I591" s="198"/>
    </row>
    <row r="592" spans="1:9" ht="28.5" customHeight="1" x14ac:dyDescent="0.2">
      <c r="A592" s="44"/>
      <c r="B592" s="298">
        <f>Documentation!$B$663</f>
        <v>0</v>
      </c>
      <c r="C592" s="299"/>
      <c r="D592" s="43" t="s">
        <v>242</v>
      </c>
      <c r="E592" s="43" t="s">
        <v>239</v>
      </c>
      <c r="F592" s="43" t="s">
        <v>239</v>
      </c>
      <c r="G592" s="43" t="s">
        <v>239</v>
      </c>
      <c r="H592" s="43" t="s">
        <v>327</v>
      </c>
      <c r="I592" s="198"/>
    </row>
    <row r="593" spans="1:9" ht="12.75" customHeight="1" x14ac:dyDescent="0.2">
      <c r="A593" s="11"/>
      <c r="B593" s="61"/>
      <c r="C593" s="61"/>
      <c r="D593" s="61"/>
      <c r="E593" s="61"/>
      <c r="F593" s="61"/>
      <c r="G593" s="61"/>
      <c r="H593" s="61"/>
      <c r="I593" s="199"/>
    </row>
    <row r="594" spans="1:9" x14ac:dyDescent="0.2">
      <c r="A594" s="269" t="s">
        <v>202</v>
      </c>
      <c r="B594" s="270"/>
      <c r="C594" s="270"/>
      <c r="D594" s="270"/>
      <c r="E594" s="270"/>
      <c r="F594" s="270"/>
      <c r="G594" s="270"/>
      <c r="H594" s="270"/>
      <c r="I594" s="271"/>
    </row>
    <row r="595" spans="1:9" x14ac:dyDescent="0.2">
      <c r="A595" s="272" t="s">
        <v>535</v>
      </c>
      <c r="B595" s="273"/>
      <c r="C595" s="273"/>
      <c r="D595" s="273"/>
      <c r="E595" s="273"/>
      <c r="F595" s="273"/>
      <c r="G595" s="273"/>
      <c r="H595" s="273"/>
      <c r="I595" s="274"/>
    </row>
    <row r="596" spans="1:9" x14ac:dyDescent="0.2">
      <c r="A596" s="275" t="s">
        <v>212</v>
      </c>
      <c r="B596" s="276"/>
      <c r="C596" s="276"/>
      <c r="D596" s="276"/>
      <c r="E596" s="276"/>
      <c r="F596" s="276"/>
      <c r="G596" s="276"/>
      <c r="H596" s="276"/>
      <c r="I596" s="10" t="s">
        <v>4</v>
      </c>
    </row>
    <row r="597" spans="1:9" x14ac:dyDescent="0.2">
      <c r="A597" s="191">
        <v>1</v>
      </c>
      <c r="B597" s="338" t="s">
        <v>536</v>
      </c>
      <c r="C597" s="339"/>
      <c r="D597" s="339"/>
      <c r="E597" s="339"/>
      <c r="F597" s="339"/>
      <c r="G597" s="339"/>
      <c r="H597" s="340"/>
      <c r="I597" s="10" t="str">
        <f>Documentation!$I$668</f>
        <v>*</v>
      </c>
    </row>
    <row r="598" spans="1:9" ht="25.5" customHeight="1" x14ac:dyDescent="0.2">
      <c r="A598" s="9">
        <v>2</v>
      </c>
      <c r="B598" s="264" t="s">
        <v>213</v>
      </c>
      <c r="C598" s="264"/>
      <c r="D598" s="264"/>
      <c r="E598" s="264"/>
      <c r="F598" s="264"/>
      <c r="G598" s="264"/>
      <c r="H598" s="264"/>
      <c r="I598" s="15" t="str">
        <f>Documentation!$I$669</f>
        <v>*</v>
      </c>
    </row>
    <row r="599" spans="1:9" ht="25.5" customHeight="1" x14ac:dyDescent="0.2">
      <c r="A599" s="9">
        <v>3</v>
      </c>
      <c r="B599" s="264" t="s">
        <v>214</v>
      </c>
      <c r="C599" s="264"/>
      <c r="D599" s="264"/>
      <c r="E599" s="264"/>
      <c r="F599" s="264"/>
      <c r="G599" s="264"/>
      <c r="H599" s="264"/>
      <c r="I599" s="15" t="str">
        <f>Documentation!$I$670</f>
        <v>*</v>
      </c>
    </row>
    <row r="600" spans="1:9" ht="25.5" customHeight="1" x14ac:dyDescent="0.2">
      <c r="A600" s="9">
        <v>4</v>
      </c>
      <c r="B600" s="264" t="s">
        <v>215</v>
      </c>
      <c r="C600" s="264"/>
      <c r="D600" s="264"/>
      <c r="E600" s="264"/>
      <c r="F600" s="264"/>
      <c r="G600" s="264"/>
      <c r="H600" s="264"/>
      <c r="I600" s="15" t="str">
        <f>Documentation!$I$671</f>
        <v>*</v>
      </c>
    </row>
    <row r="601" spans="1:9" ht="12.75" customHeight="1" x14ac:dyDescent="0.2">
      <c r="A601" s="58"/>
      <c r="B601" s="59"/>
      <c r="C601" s="59"/>
      <c r="D601" s="59"/>
      <c r="E601" s="59"/>
      <c r="F601" s="59"/>
      <c r="G601" s="60"/>
      <c r="H601" s="49" t="s">
        <v>232</v>
      </c>
      <c r="I601" s="15">
        <f>SUM(I598:I600)</f>
        <v>0</v>
      </c>
    </row>
    <row r="602" spans="1:9" ht="12.75" customHeight="1" x14ac:dyDescent="0.2">
      <c r="A602" s="11"/>
      <c r="B602" s="57"/>
      <c r="C602" s="57"/>
      <c r="D602" s="57"/>
      <c r="E602" s="57"/>
      <c r="F602" s="57"/>
      <c r="G602" s="57"/>
      <c r="H602" s="19"/>
      <c r="I602" s="200"/>
    </row>
    <row r="603" spans="1:9" ht="12.75" customHeight="1" x14ac:dyDescent="0.2">
      <c r="A603" s="44"/>
      <c r="B603" s="265" t="s">
        <v>233</v>
      </c>
      <c r="C603" s="266"/>
      <c r="D603" s="46">
        <v>1</v>
      </c>
      <c r="E603" s="46">
        <v>0.8</v>
      </c>
      <c r="F603" s="46">
        <v>0.5</v>
      </c>
      <c r="G603" s="46">
        <v>0.2</v>
      </c>
      <c r="H603" s="46">
        <v>0</v>
      </c>
      <c r="I603" s="198"/>
    </row>
    <row r="604" spans="1:9" ht="54.75" customHeight="1" x14ac:dyDescent="0.2">
      <c r="A604" s="44"/>
      <c r="B604" s="298">
        <f>Documentation!$B$675</f>
        <v>0</v>
      </c>
      <c r="C604" s="299"/>
      <c r="D604" s="43" t="s">
        <v>315</v>
      </c>
      <c r="E604" s="43" t="s">
        <v>316</v>
      </c>
      <c r="F604" s="43" t="s">
        <v>238</v>
      </c>
      <c r="G604" s="43" t="s">
        <v>244</v>
      </c>
      <c r="H604" s="43" t="s">
        <v>241</v>
      </c>
      <c r="I604" s="198"/>
    </row>
    <row r="605" spans="1:9" ht="12.75" customHeight="1" x14ac:dyDescent="0.2">
      <c r="A605" s="11"/>
      <c r="B605" s="57"/>
      <c r="C605" s="57"/>
      <c r="D605" s="57"/>
      <c r="E605" s="57"/>
      <c r="F605" s="57"/>
      <c r="G605" s="57"/>
      <c r="H605" s="57"/>
      <c r="I605" s="199"/>
    </row>
    <row r="606" spans="1:9" ht="12.75" customHeight="1" x14ac:dyDescent="0.2">
      <c r="A606" s="44"/>
      <c r="B606" s="265" t="s">
        <v>336</v>
      </c>
      <c r="C606" s="266"/>
      <c r="D606" s="46">
        <v>1</v>
      </c>
      <c r="E606" s="46">
        <v>0.8</v>
      </c>
      <c r="F606" s="46">
        <v>0.5</v>
      </c>
      <c r="G606" s="46">
        <v>0.2</v>
      </c>
      <c r="H606" s="46">
        <v>0</v>
      </c>
      <c r="I606" s="198"/>
    </row>
    <row r="607" spans="1:9" ht="31.5" customHeight="1" x14ac:dyDescent="0.2">
      <c r="A607" s="44"/>
      <c r="B607" s="298">
        <f>Documentation!$B$678</f>
        <v>0</v>
      </c>
      <c r="C607" s="299"/>
      <c r="D607" s="43" t="s">
        <v>242</v>
      </c>
      <c r="E607" s="43" t="s">
        <v>239</v>
      </c>
      <c r="F607" s="43" t="s">
        <v>239</v>
      </c>
      <c r="G607" s="43" t="s">
        <v>239</v>
      </c>
      <c r="H607" s="43" t="s">
        <v>327</v>
      </c>
      <c r="I607" s="198"/>
    </row>
    <row r="608" spans="1:9" ht="12.75" customHeight="1" x14ac:dyDescent="0.2">
      <c r="A608" s="11"/>
      <c r="B608" s="61"/>
      <c r="C608" s="61"/>
      <c r="D608" s="61"/>
      <c r="E608" s="61"/>
      <c r="F608" s="61"/>
      <c r="G608" s="61"/>
      <c r="H608" s="61"/>
      <c r="I608" s="199"/>
    </row>
    <row r="609" spans="1:9" x14ac:dyDescent="0.2">
      <c r="A609" s="269" t="s">
        <v>202</v>
      </c>
      <c r="B609" s="270"/>
      <c r="C609" s="270"/>
      <c r="D609" s="270"/>
      <c r="E609" s="270"/>
      <c r="F609" s="270"/>
      <c r="G609" s="270"/>
      <c r="H609" s="270"/>
      <c r="I609" s="271"/>
    </row>
    <row r="610" spans="1:9" x14ac:dyDescent="0.2">
      <c r="A610" s="272" t="s">
        <v>537</v>
      </c>
      <c r="B610" s="273"/>
      <c r="C610" s="273"/>
      <c r="D610" s="273"/>
      <c r="E610" s="273"/>
      <c r="F610" s="273"/>
      <c r="G610" s="273"/>
      <c r="H610" s="273"/>
      <c r="I610" s="274"/>
    </row>
    <row r="611" spans="1:9" x14ac:dyDescent="0.2">
      <c r="A611" s="275"/>
      <c r="B611" s="276"/>
      <c r="C611" s="276"/>
      <c r="D611" s="276"/>
      <c r="E611" s="276"/>
      <c r="F611" s="276"/>
      <c r="G611" s="276"/>
      <c r="H611" s="276"/>
      <c r="I611" s="10" t="s">
        <v>4</v>
      </c>
    </row>
    <row r="612" spans="1:9" ht="38.25" customHeight="1" x14ac:dyDescent="0.2">
      <c r="A612" s="9">
        <v>1</v>
      </c>
      <c r="B612" s="264" t="s">
        <v>538</v>
      </c>
      <c r="C612" s="264"/>
      <c r="D612" s="264"/>
      <c r="E612" s="264"/>
      <c r="F612" s="264"/>
      <c r="G612" s="264"/>
      <c r="H612" s="264"/>
      <c r="I612" s="15" t="str">
        <f>Documentation!$I$683</f>
        <v>*</v>
      </c>
    </row>
    <row r="613" spans="1:9" ht="12.75" customHeight="1" x14ac:dyDescent="0.2">
      <c r="A613" s="11"/>
      <c r="B613" s="57"/>
      <c r="C613" s="57"/>
      <c r="D613" s="57"/>
      <c r="E613" s="57"/>
      <c r="F613" s="57"/>
      <c r="G613" s="57"/>
      <c r="H613" s="19"/>
      <c r="I613" s="200"/>
    </row>
    <row r="614" spans="1:9" ht="12.75" customHeight="1" x14ac:dyDescent="0.2">
      <c r="A614" s="44"/>
      <c r="B614" s="265" t="s">
        <v>233</v>
      </c>
      <c r="C614" s="266"/>
      <c r="D614" s="46">
        <v>1</v>
      </c>
      <c r="E614" s="46">
        <v>0.8</v>
      </c>
      <c r="F614" s="46">
        <v>0.5</v>
      </c>
      <c r="G614" s="46">
        <v>0.2</v>
      </c>
      <c r="H614" s="46">
        <v>0</v>
      </c>
      <c r="I614" s="198"/>
    </row>
    <row r="615" spans="1:9" ht="153" customHeight="1" x14ac:dyDescent="0.2">
      <c r="A615" s="44"/>
      <c r="B615" s="298">
        <f>Documentation!$B$686</f>
        <v>0</v>
      </c>
      <c r="C615" s="299"/>
      <c r="D615" s="43" t="s">
        <v>540</v>
      </c>
      <c r="E615" s="43" t="s">
        <v>239</v>
      </c>
      <c r="F615" s="43" t="s">
        <v>541</v>
      </c>
      <c r="G615" s="43" t="s">
        <v>239</v>
      </c>
      <c r="H615" s="43" t="s">
        <v>542</v>
      </c>
      <c r="I615" s="198"/>
    </row>
    <row r="616" spans="1:9" ht="12.75" customHeight="1" x14ac:dyDescent="0.2">
      <c r="A616" s="11"/>
      <c r="B616" s="19"/>
      <c r="C616" s="19"/>
      <c r="D616" s="19"/>
      <c r="E616" s="19"/>
      <c r="F616" s="19"/>
      <c r="G616" s="19"/>
      <c r="H616" s="19"/>
      <c r="I616" s="199"/>
    </row>
    <row r="617" spans="1:9" ht="12.75" customHeight="1" x14ac:dyDescent="0.2">
      <c r="A617" s="44"/>
      <c r="B617" s="265" t="s">
        <v>336</v>
      </c>
      <c r="C617" s="266"/>
      <c r="D617" s="46">
        <v>1</v>
      </c>
      <c r="E617" s="46">
        <v>0.8</v>
      </c>
      <c r="F617" s="46">
        <v>0.5</v>
      </c>
      <c r="G617" s="46">
        <v>0.2</v>
      </c>
      <c r="H617" s="46">
        <v>0</v>
      </c>
      <c r="I617" s="198"/>
    </row>
    <row r="618" spans="1:9" ht="30" customHeight="1" x14ac:dyDescent="0.2">
      <c r="A618" s="44"/>
      <c r="B618" s="298">
        <f>Documentation!$B$689</f>
        <v>0</v>
      </c>
      <c r="C618" s="299"/>
      <c r="D618" s="43" t="s">
        <v>242</v>
      </c>
      <c r="E618" s="43" t="s">
        <v>239</v>
      </c>
      <c r="F618" s="43" t="s">
        <v>239</v>
      </c>
      <c r="G618" s="43" t="s">
        <v>239</v>
      </c>
      <c r="H618" s="43" t="s">
        <v>327</v>
      </c>
      <c r="I618" s="198"/>
    </row>
    <row r="619" spans="1:9" ht="12.75" customHeight="1" x14ac:dyDescent="0.2">
      <c r="A619" s="11"/>
      <c r="B619" s="61"/>
      <c r="C619" s="61"/>
      <c r="D619" s="61"/>
      <c r="E619" s="61"/>
      <c r="F619" s="61"/>
      <c r="G619" s="61"/>
      <c r="H619" s="61"/>
      <c r="I619" s="199"/>
    </row>
    <row r="620" spans="1:9" x14ac:dyDescent="0.2">
      <c r="A620" s="269" t="s">
        <v>498</v>
      </c>
      <c r="B620" s="270"/>
      <c r="C620" s="270"/>
      <c r="D620" s="270"/>
      <c r="E620" s="270"/>
      <c r="F620" s="270"/>
      <c r="G620" s="270"/>
      <c r="H620" s="270"/>
      <c r="I620" s="271"/>
    </row>
    <row r="621" spans="1:9" x14ac:dyDescent="0.2">
      <c r="A621" s="277" t="s">
        <v>545</v>
      </c>
      <c r="B621" s="278"/>
      <c r="C621" s="278"/>
      <c r="D621" s="278"/>
      <c r="E621" s="278"/>
      <c r="F621" s="278"/>
      <c r="G621" s="278"/>
      <c r="H621" s="278"/>
      <c r="I621" s="279"/>
    </row>
    <row r="622" spans="1:9" x14ac:dyDescent="0.2">
      <c r="A622" s="272" t="s">
        <v>499</v>
      </c>
      <c r="B622" s="273"/>
      <c r="C622" s="273"/>
      <c r="D622" s="273"/>
      <c r="E622" s="273"/>
      <c r="F622" s="273"/>
      <c r="G622" s="273"/>
      <c r="H622" s="273"/>
      <c r="I622" s="274"/>
    </row>
    <row r="623" spans="1:9" x14ac:dyDescent="0.2">
      <c r="A623" s="275"/>
      <c r="B623" s="276"/>
      <c r="C623" s="276"/>
      <c r="D623" s="276"/>
      <c r="E623" s="276"/>
      <c r="F623" s="276"/>
      <c r="G623" s="276"/>
      <c r="H623" s="276"/>
      <c r="I623" s="10" t="s">
        <v>4</v>
      </c>
    </row>
    <row r="624" spans="1:9" ht="38.25" customHeight="1" x14ac:dyDescent="0.2">
      <c r="A624" s="9">
        <v>1</v>
      </c>
      <c r="B624" s="264" t="s">
        <v>500</v>
      </c>
      <c r="C624" s="264"/>
      <c r="D624" s="264"/>
      <c r="E624" s="264"/>
      <c r="F624" s="264"/>
      <c r="G624" s="264"/>
      <c r="H624" s="264"/>
      <c r="I624" s="202" t="str">
        <f>Documentation!$I$695</f>
        <v>*</v>
      </c>
    </row>
    <row r="625" spans="1:9" x14ac:dyDescent="0.2">
      <c r="A625" s="11"/>
      <c r="B625" s="57"/>
      <c r="C625" s="57"/>
      <c r="D625" s="57"/>
      <c r="E625" s="57"/>
      <c r="F625" s="57"/>
      <c r="G625" s="57"/>
      <c r="H625" s="126"/>
      <c r="I625" s="200"/>
    </row>
    <row r="626" spans="1:9" x14ac:dyDescent="0.2">
      <c r="A626" s="44"/>
      <c r="B626" s="265" t="s">
        <v>233</v>
      </c>
      <c r="C626" s="266"/>
      <c r="D626" s="46">
        <v>1</v>
      </c>
      <c r="E626" s="46">
        <v>0.8</v>
      </c>
      <c r="F626" s="46">
        <v>0.5</v>
      </c>
      <c r="G626" s="46">
        <v>0.2</v>
      </c>
      <c r="H626" s="46">
        <v>0</v>
      </c>
      <c r="I626" s="198"/>
    </row>
    <row r="627" spans="1:9" ht="101.25" x14ac:dyDescent="0.2">
      <c r="A627" s="44"/>
      <c r="B627" s="267">
        <f>Documentation!$B$698</f>
        <v>0</v>
      </c>
      <c r="C627" s="268"/>
      <c r="D627" s="43" t="s">
        <v>501</v>
      </c>
      <c r="E627" s="43" t="s">
        <v>239</v>
      </c>
      <c r="F627" s="43" t="s">
        <v>239</v>
      </c>
      <c r="G627" s="43" t="s">
        <v>239</v>
      </c>
      <c r="H627" s="43" t="s">
        <v>502</v>
      </c>
      <c r="I627" s="198"/>
    </row>
    <row r="628" spans="1:9" x14ac:dyDescent="0.2">
      <c r="A628" s="11"/>
      <c r="B628" s="61"/>
      <c r="C628" s="61"/>
      <c r="D628" s="61"/>
      <c r="E628" s="61"/>
      <c r="F628" s="61"/>
      <c r="G628" s="61"/>
      <c r="H628" s="61"/>
      <c r="I628" s="199"/>
    </row>
    <row r="629" spans="1:9" x14ac:dyDescent="0.2">
      <c r="A629" s="269" t="s">
        <v>507</v>
      </c>
      <c r="B629" s="270"/>
      <c r="C629" s="270"/>
      <c r="D629" s="270"/>
      <c r="E629" s="270"/>
      <c r="F629" s="270"/>
      <c r="G629" s="270"/>
      <c r="H629" s="270"/>
      <c r="I629" s="271"/>
    </row>
    <row r="630" spans="1:9" x14ac:dyDescent="0.2">
      <c r="A630" s="272" t="s">
        <v>503</v>
      </c>
      <c r="B630" s="273"/>
      <c r="C630" s="273"/>
      <c r="D630" s="273"/>
      <c r="E630" s="273"/>
      <c r="F630" s="273"/>
      <c r="G630" s="273"/>
      <c r="H630" s="273"/>
      <c r="I630" s="274"/>
    </row>
    <row r="631" spans="1:9" x14ac:dyDescent="0.2">
      <c r="A631" s="275"/>
      <c r="B631" s="276"/>
      <c r="C631" s="276"/>
      <c r="D631" s="276"/>
      <c r="E631" s="276"/>
      <c r="F631" s="276"/>
      <c r="G631" s="276"/>
      <c r="H631" s="276"/>
      <c r="I631" s="10" t="s">
        <v>4</v>
      </c>
    </row>
    <row r="632" spans="1:9" ht="38.25" customHeight="1" x14ac:dyDescent="0.2">
      <c r="A632" s="9">
        <v>1</v>
      </c>
      <c r="B632" s="264" t="s">
        <v>504</v>
      </c>
      <c r="C632" s="264"/>
      <c r="D632" s="264"/>
      <c r="E632" s="264"/>
      <c r="F632" s="264"/>
      <c r="G632" s="264"/>
      <c r="H632" s="264"/>
      <c r="I632" s="202" t="str">
        <f>Documentation!$I$702</f>
        <v>*</v>
      </c>
    </row>
    <row r="633" spans="1:9" x14ac:dyDescent="0.2">
      <c r="A633" s="11"/>
      <c r="B633" s="57"/>
      <c r="C633" s="57"/>
      <c r="D633" s="57"/>
      <c r="E633" s="57"/>
      <c r="F633" s="57"/>
      <c r="G633" s="57"/>
      <c r="H633" s="126"/>
      <c r="I633" s="200"/>
    </row>
    <row r="634" spans="1:9" x14ac:dyDescent="0.2">
      <c r="A634" s="44"/>
      <c r="B634" s="265" t="s">
        <v>233</v>
      </c>
      <c r="C634" s="266"/>
      <c r="D634" s="46">
        <v>1</v>
      </c>
      <c r="E634" s="46">
        <v>0.8</v>
      </c>
      <c r="F634" s="46">
        <v>0.5</v>
      </c>
      <c r="G634" s="46">
        <v>0.2</v>
      </c>
      <c r="H634" s="46">
        <v>0</v>
      </c>
      <c r="I634" s="198"/>
    </row>
    <row r="635" spans="1:9" ht="56.25" x14ac:dyDescent="0.2">
      <c r="A635" s="44"/>
      <c r="B635" s="267">
        <f>Documentation!$B$705</f>
        <v>0</v>
      </c>
      <c r="C635" s="268"/>
      <c r="D635" s="43" t="s">
        <v>505</v>
      </c>
      <c r="E635" s="43" t="s">
        <v>239</v>
      </c>
      <c r="F635" s="43" t="s">
        <v>239</v>
      </c>
      <c r="G635" s="43" t="s">
        <v>239</v>
      </c>
      <c r="H635" s="43" t="s">
        <v>506</v>
      </c>
      <c r="I635" s="198"/>
    </row>
    <row r="636" spans="1:9" x14ac:dyDescent="0.2">
      <c r="A636" s="11"/>
      <c r="B636" s="61"/>
      <c r="C636" s="61"/>
      <c r="D636" s="61"/>
      <c r="E636" s="61"/>
      <c r="F636" s="61"/>
      <c r="G636" s="61"/>
      <c r="H636" s="61"/>
      <c r="I636" s="199"/>
    </row>
    <row r="637" spans="1:9" x14ac:dyDescent="0.2">
      <c r="A637" s="269" t="s">
        <v>507</v>
      </c>
      <c r="B637" s="270"/>
      <c r="C637" s="270"/>
      <c r="D637" s="270"/>
      <c r="E637" s="270"/>
      <c r="F637" s="270"/>
      <c r="G637" s="270"/>
      <c r="H637" s="270"/>
      <c r="I637" s="271"/>
    </row>
    <row r="638" spans="1:9" x14ac:dyDescent="0.2">
      <c r="A638" s="272" t="s">
        <v>508</v>
      </c>
      <c r="B638" s="273"/>
      <c r="C638" s="273"/>
      <c r="D638" s="273"/>
      <c r="E638" s="273"/>
      <c r="F638" s="273"/>
      <c r="G638" s="273"/>
      <c r="H638" s="273"/>
      <c r="I638" s="274"/>
    </row>
    <row r="639" spans="1:9" x14ac:dyDescent="0.2">
      <c r="A639" s="275"/>
      <c r="B639" s="276"/>
      <c r="C639" s="276"/>
      <c r="D639" s="276"/>
      <c r="E639" s="276"/>
      <c r="F639" s="276"/>
      <c r="G639" s="276"/>
      <c r="H639" s="276"/>
      <c r="I639" s="10" t="s">
        <v>4</v>
      </c>
    </row>
    <row r="640" spans="1:9" ht="25.5" customHeight="1" x14ac:dyDescent="0.2">
      <c r="A640" s="9">
        <v>1</v>
      </c>
      <c r="B640" s="264" t="s">
        <v>509</v>
      </c>
      <c r="C640" s="264"/>
      <c r="D640" s="264"/>
      <c r="E640" s="264"/>
      <c r="F640" s="264"/>
      <c r="G640" s="264"/>
      <c r="H640" s="264"/>
      <c r="I640" s="202" t="str">
        <f>Documentation!$I$702</f>
        <v>*</v>
      </c>
    </row>
    <row r="641" spans="1:9" x14ac:dyDescent="0.2">
      <c r="A641" s="11"/>
      <c r="B641" s="57"/>
      <c r="C641" s="57"/>
      <c r="D641" s="57"/>
      <c r="E641" s="57"/>
      <c r="F641" s="57"/>
      <c r="G641" s="57"/>
      <c r="H641" s="126"/>
      <c r="I641" s="200"/>
    </row>
    <row r="642" spans="1:9" x14ac:dyDescent="0.2">
      <c r="A642" s="44"/>
      <c r="B642" s="265" t="s">
        <v>233</v>
      </c>
      <c r="C642" s="266"/>
      <c r="D642" s="46">
        <v>1</v>
      </c>
      <c r="E642" s="46">
        <v>0.8</v>
      </c>
      <c r="F642" s="46">
        <v>0.5</v>
      </c>
      <c r="G642" s="46">
        <v>0.2</v>
      </c>
      <c r="H642" s="46">
        <v>0</v>
      </c>
      <c r="I642" s="198"/>
    </row>
    <row r="643" spans="1:9" ht="78.75" x14ac:dyDescent="0.2">
      <c r="A643" s="44"/>
      <c r="B643" s="267">
        <f>Documentation!$B$713</f>
        <v>0</v>
      </c>
      <c r="C643" s="268"/>
      <c r="D643" s="43" t="s">
        <v>510</v>
      </c>
      <c r="E643" s="43" t="s">
        <v>239</v>
      </c>
      <c r="F643" s="43" t="s">
        <v>511</v>
      </c>
      <c r="G643" s="43" t="s">
        <v>239</v>
      </c>
      <c r="H643" s="43" t="s">
        <v>512</v>
      </c>
      <c r="I643" s="198"/>
    </row>
    <row r="644" spans="1:9" x14ac:dyDescent="0.2">
      <c r="A644" s="11"/>
      <c r="B644" s="61"/>
      <c r="C644" s="61"/>
      <c r="D644" s="61"/>
      <c r="E644" s="61"/>
      <c r="F644" s="61"/>
      <c r="G644" s="61"/>
      <c r="H644" s="61"/>
      <c r="I644" s="199"/>
    </row>
  </sheetData>
  <sheetProtection selectLockedCells="1" selectUnlockedCells="1"/>
  <mergeCells count="497">
    <mergeCell ref="A543:I543"/>
    <mergeCell ref="A544:H544"/>
    <mergeCell ref="B545:H545"/>
    <mergeCell ref="B547:C547"/>
    <mergeCell ref="B548:C548"/>
    <mergeCell ref="A5:I5"/>
    <mergeCell ref="A6:I6"/>
    <mergeCell ref="A7:I7"/>
    <mergeCell ref="B14:B15"/>
    <mergeCell ref="B17:B18"/>
    <mergeCell ref="B24:B25"/>
    <mergeCell ref="B26:B27"/>
    <mergeCell ref="D35:E35"/>
    <mergeCell ref="D36:E36"/>
    <mergeCell ref="A522:H522"/>
    <mergeCell ref="B523:H523"/>
    <mergeCell ref="A531:I531"/>
    <mergeCell ref="B532:E532"/>
    <mergeCell ref="B533:E533"/>
    <mergeCell ref="B534:E534"/>
    <mergeCell ref="A518:I518"/>
    <mergeCell ref="B519:E519"/>
    <mergeCell ref="A530:E530"/>
    <mergeCell ref="A510:I510"/>
    <mergeCell ref="B598:H598"/>
    <mergeCell ref="B599:H599"/>
    <mergeCell ref="B600:H600"/>
    <mergeCell ref="A609:I609"/>
    <mergeCell ref="A610:I610"/>
    <mergeCell ref="A583:I583"/>
    <mergeCell ref="A584:I584"/>
    <mergeCell ref="A585:H585"/>
    <mergeCell ref="B586:H586"/>
    <mergeCell ref="A594:I594"/>
    <mergeCell ref="A595:I595"/>
    <mergeCell ref="B588:C588"/>
    <mergeCell ref="B589:C589"/>
    <mergeCell ref="B603:C603"/>
    <mergeCell ref="B604:C604"/>
    <mergeCell ref="B597:H597"/>
    <mergeCell ref="B556:H556"/>
    <mergeCell ref="B557:H557"/>
    <mergeCell ref="B559:H559"/>
    <mergeCell ref="A568:I568"/>
    <mergeCell ref="A569:I569"/>
    <mergeCell ref="A570:I570"/>
    <mergeCell ref="A550:I550"/>
    <mergeCell ref="A551:I551"/>
    <mergeCell ref="A552:I552"/>
    <mergeCell ref="A553:H553"/>
    <mergeCell ref="B554:H554"/>
    <mergeCell ref="B555:H555"/>
    <mergeCell ref="B558:H558"/>
    <mergeCell ref="A528:I528"/>
    <mergeCell ref="A529:I529"/>
    <mergeCell ref="B525:C525"/>
    <mergeCell ref="B526:C526"/>
    <mergeCell ref="A536:I536"/>
    <mergeCell ref="A537:H537"/>
    <mergeCell ref="B538:H538"/>
    <mergeCell ref="B540:C540"/>
    <mergeCell ref="B541:C541"/>
    <mergeCell ref="B501:H501"/>
    <mergeCell ref="B502:H502"/>
    <mergeCell ref="B503:H503"/>
    <mergeCell ref="A509:I509"/>
    <mergeCell ref="B490:H490"/>
    <mergeCell ref="B491:H491"/>
    <mergeCell ref="B492:H492"/>
    <mergeCell ref="A498:I498"/>
    <mergeCell ref="A521:I521"/>
    <mergeCell ref="B506:C506"/>
    <mergeCell ref="B507:C507"/>
    <mergeCell ref="A511:I511"/>
    <mergeCell ref="B515:E515"/>
    <mergeCell ref="B516:E516"/>
    <mergeCell ref="A512:I512"/>
    <mergeCell ref="A513:E513"/>
    <mergeCell ref="A514:I514"/>
    <mergeCell ref="B517:E517"/>
    <mergeCell ref="A520:I520"/>
    <mergeCell ref="B489:H489"/>
    <mergeCell ref="A478:H478"/>
    <mergeCell ref="B479:H479"/>
    <mergeCell ref="B480:H480"/>
    <mergeCell ref="B481:H481"/>
    <mergeCell ref="B482:H482"/>
    <mergeCell ref="B483:H483"/>
    <mergeCell ref="A499:I499"/>
    <mergeCell ref="A500:H500"/>
    <mergeCell ref="B487:H487"/>
    <mergeCell ref="B488:H488"/>
    <mergeCell ref="B495:C495"/>
    <mergeCell ref="B496:C496"/>
    <mergeCell ref="A454:I454"/>
    <mergeCell ref="A455:H455"/>
    <mergeCell ref="B456:H456"/>
    <mergeCell ref="B457:H457"/>
    <mergeCell ref="B458:H458"/>
    <mergeCell ref="B467:H467"/>
    <mergeCell ref="B468:H468"/>
    <mergeCell ref="B469:H469"/>
    <mergeCell ref="B461:C461"/>
    <mergeCell ref="B462:C462"/>
    <mergeCell ref="B470:H470"/>
    <mergeCell ref="A476:I476"/>
    <mergeCell ref="A477:I477"/>
    <mergeCell ref="A464:I464"/>
    <mergeCell ref="A465:I465"/>
    <mergeCell ref="A466:H466"/>
    <mergeCell ref="B484:H484"/>
    <mergeCell ref="B485:H485"/>
    <mergeCell ref="B486:H486"/>
    <mergeCell ref="B473:C473"/>
    <mergeCell ref="B474:C474"/>
    <mergeCell ref="B436:H436"/>
    <mergeCell ref="A452:I452"/>
    <mergeCell ref="A453:I453"/>
    <mergeCell ref="A428:I428"/>
    <mergeCell ref="A429:I429"/>
    <mergeCell ref="A430:H430"/>
    <mergeCell ref="B431:H431"/>
    <mergeCell ref="B432:H432"/>
    <mergeCell ref="A442:I442"/>
    <mergeCell ref="A445:I445"/>
    <mergeCell ref="A446:H446"/>
    <mergeCell ref="B447:H447"/>
    <mergeCell ref="A443:I444"/>
    <mergeCell ref="B439:C439"/>
    <mergeCell ref="B440:C440"/>
    <mergeCell ref="B449:C449"/>
    <mergeCell ref="B450:C450"/>
    <mergeCell ref="B417:C417"/>
    <mergeCell ref="B418:C418"/>
    <mergeCell ref="B433:H433"/>
    <mergeCell ref="B434:H434"/>
    <mergeCell ref="B435:H435"/>
    <mergeCell ref="B425:C425"/>
    <mergeCell ref="B426:C426"/>
    <mergeCell ref="B414:H414"/>
    <mergeCell ref="A420:I420"/>
    <mergeCell ref="A421:I421"/>
    <mergeCell ref="A422:H422"/>
    <mergeCell ref="B423:H423"/>
    <mergeCell ref="A290:I290"/>
    <mergeCell ref="A291:H291"/>
    <mergeCell ref="B292:H292"/>
    <mergeCell ref="A385:H385"/>
    <mergeCell ref="B386:H386"/>
    <mergeCell ref="A391:I391"/>
    <mergeCell ref="A392:I392"/>
    <mergeCell ref="A393:H393"/>
    <mergeCell ref="B394:H394"/>
    <mergeCell ref="B375:H375"/>
    <mergeCell ref="B376:H376"/>
    <mergeCell ref="A368:I368"/>
    <mergeCell ref="A370:I370"/>
    <mergeCell ref="A383:I383"/>
    <mergeCell ref="A384:I384"/>
    <mergeCell ref="B374:H374"/>
    <mergeCell ref="A369:I369"/>
    <mergeCell ref="A371:H371"/>
    <mergeCell ref="B372:H372"/>
    <mergeCell ref="B373:H373"/>
    <mergeCell ref="B309:C309"/>
    <mergeCell ref="A311:I311"/>
    <mergeCell ref="A312:H312"/>
    <mergeCell ref="B313:H313"/>
    <mergeCell ref="B315:C315"/>
    <mergeCell ref="B316:C316"/>
    <mergeCell ref="B322:C322"/>
    <mergeCell ref="B323:C323"/>
    <mergeCell ref="A318:I318"/>
    <mergeCell ref="A319:H319"/>
    <mergeCell ref="B320:H320"/>
    <mergeCell ref="A325:I325"/>
    <mergeCell ref="B262:H262"/>
    <mergeCell ref="A267:I267"/>
    <mergeCell ref="A268:H268"/>
    <mergeCell ref="B269:H269"/>
    <mergeCell ref="B294:C294"/>
    <mergeCell ref="B295:C295"/>
    <mergeCell ref="A297:I297"/>
    <mergeCell ref="A298:I298"/>
    <mergeCell ref="A299:H299"/>
    <mergeCell ref="B300:H300"/>
    <mergeCell ref="B301:H301"/>
    <mergeCell ref="B302:H302"/>
    <mergeCell ref="B303:H303"/>
    <mergeCell ref="B304:H304"/>
    <mergeCell ref="B305:H305"/>
    <mergeCell ref="B308:C308"/>
    <mergeCell ref="A218:I218"/>
    <mergeCell ref="A219:I219"/>
    <mergeCell ref="A220:H220"/>
    <mergeCell ref="B221:H221"/>
    <mergeCell ref="A226:I226"/>
    <mergeCell ref="B249:E249"/>
    <mergeCell ref="A227:I227"/>
    <mergeCell ref="A229:I229"/>
    <mergeCell ref="A230:I230"/>
    <mergeCell ref="A231:E231"/>
    <mergeCell ref="B236:E236"/>
    <mergeCell ref="A237:I237"/>
    <mergeCell ref="B241:E241"/>
    <mergeCell ref="A242:I242"/>
    <mergeCell ref="B248:E248"/>
    <mergeCell ref="B223:C223"/>
    <mergeCell ref="B232:E232"/>
    <mergeCell ref="B233:E233"/>
    <mergeCell ref="B234:E234"/>
    <mergeCell ref="B224:C224"/>
    <mergeCell ref="B235:E235"/>
    <mergeCell ref="B238:E238"/>
    <mergeCell ref="B239:E239"/>
    <mergeCell ref="B240:E240"/>
    <mergeCell ref="B360:H360"/>
    <mergeCell ref="B361:H361"/>
    <mergeCell ref="B362:H362"/>
    <mergeCell ref="A355:I355"/>
    <mergeCell ref="A356:I356"/>
    <mergeCell ref="A357:H357"/>
    <mergeCell ref="B358:H358"/>
    <mergeCell ref="B359:H359"/>
    <mergeCell ref="A344:I344"/>
    <mergeCell ref="A345:H345"/>
    <mergeCell ref="B346:H346"/>
    <mergeCell ref="B347:H347"/>
    <mergeCell ref="B348:H348"/>
    <mergeCell ref="B349:H349"/>
    <mergeCell ref="B160:H160"/>
    <mergeCell ref="B161:H161"/>
    <mergeCell ref="A155:H155"/>
    <mergeCell ref="B156:H156"/>
    <mergeCell ref="B157:H157"/>
    <mergeCell ref="B158:H158"/>
    <mergeCell ref="A153:I153"/>
    <mergeCell ref="A154:I154"/>
    <mergeCell ref="B151:E151"/>
    <mergeCell ref="B159:H159"/>
    <mergeCell ref="B140:E140"/>
    <mergeCell ref="B141:E141"/>
    <mergeCell ref="B143:E143"/>
    <mergeCell ref="B144:E144"/>
    <mergeCell ref="B145:E145"/>
    <mergeCell ref="B148:E148"/>
    <mergeCell ref="A149:I149"/>
    <mergeCell ref="B150:E150"/>
    <mergeCell ref="B133:E133"/>
    <mergeCell ref="B134:E134"/>
    <mergeCell ref="B135:E135"/>
    <mergeCell ref="B136:E136"/>
    <mergeCell ref="B147:E147"/>
    <mergeCell ref="B146:E146"/>
    <mergeCell ref="A104:H104"/>
    <mergeCell ref="B105:H105"/>
    <mergeCell ref="A124:I124"/>
    <mergeCell ref="B117:H117"/>
    <mergeCell ref="A111:I111"/>
    <mergeCell ref="A112:I112"/>
    <mergeCell ref="A113:I113"/>
    <mergeCell ref="A114:H114"/>
    <mergeCell ref="B115:H115"/>
    <mergeCell ref="B116:H116"/>
    <mergeCell ref="B66:C66"/>
    <mergeCell ref="B67:C67"/>
    <mergeCell ref="A65:I65"/>
    <mergeCell ref="A77:I77"/>
    <mergeCell ref="B78:C78"/>
    <mergeCell ref="B79:C79"/>
    <mergeCell ref="B88:C88"/>
    <mergeCell ref="B89:C89"/>
    <mergeCell ref="A103:I103"/>
    <mergeCell ref="A91:I91"/>
    <mergeCell ref="A92:I92"/>
    <mergeCell ref="A93:I93"/>
    <mergeCell ref="A94:H94"/>
    <mergeCell ref="B95:H95"/>
    <mergeCell ref="A81:I81"/>
    <mergeCell ref="A82:I82"/>
    <mergeCell ref="A83:I83"/>
    <mergeCell ref="A84:H84"/>
    <mergeCell ref="B85:H85"/>
    <mergeCell ref="C1:I1"/>
    <mergeCell ref="C3:E3"/>
    <mergeCell ref="F3:G3"/>
    <mergeCell ref="H3:I3"/>
    <mergeCell ref="A71:I71"/>
    <mergeCell ref="A72:H72"/>
    <mergeCell ref="B73:H73"/>
    <mergeCell ref="B74:H74"/>
    <mergeCell ref="B75:H75"/>
    <mergeCell ref="A50:I50"/>
    <mergeCell ref="A70:I70"/>
    <mergeCell ref="B59:H59"/>
    <mergeCell ref="B60:H60"/>
    <mergeCell ref="B61:H61"/>
    <mergeCell ref="B62:H62"/>
    <mergeCell ref="B63:H63"/>
    <mergeCell ref="A69:I69"/>
    <mergeCell ref="B53:H53"/>
    <mergeCell ref="B54:H54"/>
    <mergeCell ref="B55:H55"/>
    <mergeCell ref="B56:H56"/>
    <mergeCell ref="B57:H57"/>
    <mergeCell ref="B58:H58"/>
    <mergeCell ref="A52:H52"/>
    <mergeCell ref="B163:C163"/>
    <mergeCell ref="B164:C164"/>
    <mergeCell ref="A166:I166"/>
    <mergeCell ref="A167:I167"/>
    <mergeCell ref="A168:H168"/>
    <mergeCell ref="B98:C98"/>
    <mergeCell ref="B99:C99"/>
    <mergeCell ref="B108:C108"/>
    <mergeCell ref="B109:C109"/>
    <mergeCell ref="B120:C120"/>
    <mergeCell ref="B121:C121"/>
    <mergeCell ref="A137:I137"/>
    <mergeCell ref="B138:E138"/>
    <mergeCell ref="B139:E139"/>
    <mergeCell ref="A129:E129"/>
    <mergeCell ref="A142:I142"/>
    <mergeCell ref="A125:I125"/>
    <mergeCell ref="A127:I127"/>
    <mergeCell ref="A128:I128"/>
    <mergeCell ref="B130:E130"/>
    <mergeCell ref="B131:E131"/>
    <mergeCell ref="B132:E132"/>
    <mergeCell ref="A101:I101"/>
    <mergeCell ref="A102:I102"/>
    <mergeCell ref="B169:H169"/>
    <mergeCell ref="B171:C171"/>
    <mergeCell ref="B172:C172"/>
    <mergeCell ref="A197:I197"/>
    <mergeCell ref="A174:I174"/>
    <mergeCell ref="A175:I175"/>
    <mergeCell ref="A176:H176"/>
    <mergeCell ref="B177:H177"/>
    <mergeCell ref="B178:H178"/>
    <mergeCell ref="A183:I183"/>
    <mergeCell ref="A184:H184"/>
    <mergeCell ref="B185:H185"/>
    <mergeCell ref="A190:I190"/>
    <mergeCell ref="A191:H191"/>
    <mergeCell ref="B192:H192"/>
    <mergeCell ref="B180:C180"/>
    <mergeCell ref="B181:C181"/>
    <mergeCell ref="A210:I210"/>
    <mergeCell ref="A211:I211"/>
    <mergeCell ref="A212:H212"/>
    <mergeCell ref="B213:H213"/>
    <mergeCell ref="B215:C215"/>
    <mergeCell ref="B216:C216"/>
    <mergeCell ref="B187:C187"/>
    <mergeCell ref="B188:C188"/>
    <mergeCell ref="B194:C194"/>
    <mergeCell ref="B195:C195"/>
    <mergeCell ref="B207:C207"/>
    <mergeCell ref="B208:C208"/>
    <mergeCell ref="A198:I198"/>
    <mergeCell ref="A199:H199"/>
    <mergeCell ref="B200:H200"/>
    <mergeCell ref="B201:H201"/>
    <mergeCell ref="B202:H202"/>
    <mergeCell ref="B203:H203"/>
    <mergeCell ref="B204:H204"/>
    <mergeCell ref="B205:H205"/>
    <mergeCell ref="B243:E243"/>
    <mergeCell ref="B244:E244"/>
    <mergeCell ref="B245:E245"/>
    <mergeCell ref="B264:C264"/>
    <mergeCell ref="B265:C265"/>
    <mergeCell ref="B271:C271"/>
    <mergeCell ref="B272:C272"/>
    <mergeCell ref="B280:C280"/>
    <mergeCell ref="B281:C281"/>
    <mergeCell ref="B288:C288"/>
    <mergeCell ref="B246:E246"/>
    <mergeCell ref="B247:E247"/>
    <mergeCell ref="B251:E251"/>
    <mergeCell ref="A252:I252"/>
    <mergeCell ref="B253:E253"/>
    <mergeCell ref="B254:E254"/>
    <mergeCell ref="A257:I257"/>
    <mergeCell ref="A258:H258"/>
    <mergeCell ref="B259:H259"/>
    <mergeCell ref="B260:H260"/>
    <mergeCell ref="B261:H261"/>
    <mergeCell ref="A256:I256"/>
    <mergeCell ref="A276:H276"/>
    <mergeCell ref="B287:C287"/>
    <mergeCell ref="B277:H277"/>
    <mergeCell ref="B278:H278"/>
    <mergeCell ref="A283:I283"/>
    <mergeCell ref="A284:H284"/>
    <mergeCell ref="B285:H285"/>
    <mergeCell ref="A274:I274"/>
    <mergeCell ref="A275:I275"/>
    <mergeCell ref="A250:I250"/>
    <mergeCell ref="A326:H326"/>
    <mergeCell ref="B327:H327"/>
    <mergeCell ref="B330:C330"/>
    <mergeCell ref="B331:C331"/>
    <mergeCell ref="B328:H328"/>
    <mergeCell ref="B339:C339"/>
    <mergeCell ref="B340:C340"/>
    <mergeCell ref="B352:C352"/>
    <mergeCell ref="B353:C353"/>
    <mergeCell ref="A334:I334"/>
    <mergeCell ref="A335:I335"/>
    <mergeCell ref="A336:H336"/>
    <mergeCell ref="B337:H337"/>
    <mergeCell ref="A342:I342"/>
    <mergeCell ref="A343:I343"/>
    <mergeCell ref="A333:I333"/>
    <mergeCell ref="B365:C365"/>
    <mergeCell ref="B366:C366"/>
    <mergeCell ref="B379:C379"/>
    <mergeCell ref="B380:C380"/>
    <mergeCell ref="B388:C388"/>
    <mergeCell ref="B389:C389"/>
    <mergeCell ref="B396:C396"/>
    <mergeCell ref="B397:C397"/>
    <mergeCell ref="B413:H413"/>
    <mergeCell ref="A407:I407"/>
    <mergeCell ref="A408:I408"/>
    <mergeCell ref="A409:I409"/>
    <mergeCell ref="A410:H410"/>
    <mergeCell ref="B411:H411"/>
    <mergeCell ref="B412:H412"/>
    <mergeCell ref="A399:I399"/>
    <mergeCell ref="A400:I400"/>
    <mergeCell ref="A401:H401"/>
    <mergeCell ref="B402:H402"/>
    <mergeCell ref="B404:C404"/>
    <mergeCell ref="B405:C405"/>
    <mergeCell ref="B614:C614"/>
    <mergeCell ref="B615:C615"/>
    <mergeCell ref="B617:C617"/>
    <mergeCell ref="B618:C618"/>
    <mergeCell ref="B562:C562"/>
    <mergeCell ref="B563:C563"/>
    <mergeCell ref="B565:C565"/>
    <mergeCell ref="B566:C566"/>
    <mergeCell ref="B591:C591"/>
    <mergeCell ref="B592:C592"/>
    <mergeCell ref="B606:C606"/>
    <mergeCell ref="B607:C607"/>
    <mergeCell ref="B577:H577"/>
    <mergeCell ref="A571:H571"/>
    <mergeCell ref="B572:H572"/>
    <mergeCell ref="B573:H573"/>
    <mergeCell ref="B574:H574"/>
    <mergeCell ref="B575:H575"/>
    <mergeCell ref="B576:H576"/>
    <mergeCell ref="B580:C580"/>
    <mergeCell ref="B581:C581"/>
    <mergeCell ref="A611:H611"/>
    <mergeCell ref="B612:H612"/>
    <mergeCell ref="A596:H596"/>
    <mergeCell ref="B45:B47"/>
    <mergeCell ref="A9:I9"/>
    <mergeCell ref="E14:E15"/>
    <mergeCell ref="F14:F15"/>
    <mergeCell ref="E17:E18"/>
    <mergeCell ref="F17:F18"/>
    <mergeCell ref="D26:D27"/>
    <mergeCell ref="H26:H27"/>
    <mergeCell ref="D37:E37"/>
    <mergeCell ref="D38:E38"/>
    <mergeCell ref="D39:E39"/>
    <mergeCell ref="B40:C40"/>
    <mergeCell ref="B41:C41"/>
    <mergeCell ref="B42:C42"/>
    <mergeCell ref="B43:C43"/>
    <mergeCell ref="B44:C44"/>
    <mergeCell ref="C24:C25"/>
    <mergeCell ref="A620:I620"/>
    <mergeCell ref="A621:I621"/>
    <mergeCell ref="A622:I622"/>
    <mergeCell ref="A623:H623"/>
    <mergeCell ref="B624:H624"/>
    <mergeCell ref="B626:C626"/>
    <mergeCell ref="B627:C627"/>
    <mergeCell ref="A630:I630"/>
    <mergeCell ref="A631:H631"/>
    <mergeCell ref="A629:I629"/>
    <mergeCell ref="B632:H632"/>
    <mergeCell ref="B634:C634"/>
    <mergeCell ref="B635:C635"/>
    <mergeCell ref="A637:I637"/>
    <mergeCell ref="A638:I638"/>
    <mergeCell ref="A639:H639"/>
    <mergeCell ref="B640:H640"/>
    <mergeCell ref="B642:C642"/>
    <mergeCell ref="B643:C643"/>
  </mergeCells>
  <conditionalFormatting sqref="B607:C607 B589:C589 B604:C604 B592:C592 B618:C618 B615:C615 B581:C581 B563:C563 B566:C566 B526:C526 B541:C541 B474:C474 B496:C496 B507:C507 B450:C450 B462:C462 B418:C418 B426:C426 B440:C440 B295:C295 B288:C288 B272:C272 B281:C281 B208:C208 B216:C216 B224:C224 B265:C265 B309:C309 B316:C316 B323:C323 B331:C331 B340:C340 B353:C353 B366:C366 B380:C380 B389 B397 B195:C195 B548:C548 B164:C164 B172:C172 B181:C181 B188:C188 B67:C67 B79:C79 B89:C89 B99:C99 B109:C109 B121:C121">
    <cfRule type="cellIs" dxfId="31" priority="66" operator="equal">
      <formula>0</formula>
    </cfRule>
  </conditionalFormatting>
  <conditionalFormatting sqref="I521:I1048576 I255:I398 I237 I242 I250 I252 I137 I142 I149 I152:I155 I162:I176 I179:I184 I186:I231 I407:I519 I1:I129">
    <cfRule type="cellIs" dxfId="30" priority="12" operator="equal">
      <formula>0</formula>
    </cfRule>
  </conditionalFormatting>
  <conditionalFormatting sqref="B627:C627 B635:C635">
    <cfRule type="cellIs" dxfId="29" priority="8" operator="equal">
      <formula>0</formula>
    </cfRule>
  </conditionalFormatting>
  <conditionalFormatting sqref="I624 I632">
    <cfRule type="cellIs" dxfId="28" priority="7" operator="equal">
      <formula>"-"</formula>
    </cfRule>
  </conditionalFormatting>
  <conditionalFormatting sqref="I640">
    <cfRule type="cellIs" dxfId="27" priority="6" operator="equal">
      <formula>"-"</formula>
    </cfRule>
  </conditionalFormatting>
  <conditionalFormatting sqref="B643:C643">
    <cfRule type="cellIs" dxfId="26" priority="5" operator="equal">
      <formula>0</formula>
    </cfRule>
  </conditionalFormatting>
  <conditionalFormatting sqref="B405">
    <cfRule type="cellIs" dxfId="25" priority="2" operator="equal">
      <formula>0</formula>
    </cfRule>
  </conditionalFormatting>
  <conditionalFormatting sqref="I399:I406">
    <cfRule type="cellIs" dxfId="24" priority="1" operator="equal">
      <formula>0</formula>
    </cfRule>
  </conditionalFormatting>
  <printOptions horizontalCentered="1"/>
  <pageMargins left="0.75" right="0.75" top="1.5" bottom="1" header="0.25" footer="0.25"/>
  <pageSetup orientation="portrait" r:id="rId1"/>
  <headerFooter>
    <oddHeader>&amp;L&amp;G&amp;C&amp;"Arial,Bold"
Delegation Oversight &amp;A
Credentialing and Recredentialing&amp;R&amp;"Times New Roman,Regular"&amp;10Attachment 25  - Credentialing DOA Audit Tool</oddHeader>
    <oddFooter>&amp;L&amp;A&amp;C&amp;"Arial,Regular"&amp;10&amp;P of &amp;N</oddFooter>
  </headerFooter>
  <rowBreaks count="26" manualBreakCount="26">
    <brk id="68" max="16383" man="1"/>
    <brk id="90" max="16383" man="1"/>
    <brk id="110" max="16383" man="1"/>
    <brk id="126" max="16383" man="1"/>
    <brk id="152" max="16383" man="1"/>
    <brk id="173" max="16383" man="1"/>
    <brk id="217" max="16383" man="1"/>
    <brk id="228" max="16383" man="1"/>
    <brk id="255" max="16383" man="1"/>
    <brk id="273" max="16383" man="1"/>
    <brk id="296" max="16383" man="1"/>
    <brk id="317" max="16383" man="1"/>
    <brk id="341" max="16383" man="1"/>
    <brk id="367" max="16383" man="1"/>
    <brk id="390" max="16383" man="1"/>
    <brk id="419" max="16383" man="1"/>
    <brk id="441" max="16383" man="1"/>
    <brk id="475" max="16383" man="1"/>
    <brk id="508" max="16383" man="1"/>
    <brk id="520" max="16383" man="1"/>
    <brk id="527" max="16383" man="1"/>
    <brk id="549" max="16383" man="1"/>
    <brk id="567" max="16383" man="1"/>
    <brk id="593" max="16383" man="1"/>
    <brk id="608" max="16383" man="1"/>
    <brk id="628" max="16383" man="1"/>
  </row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714"/>
  <sheetViews>
    <sheetView showGridLines="0" view="pageLayout" zoomScaleNormal="100" zoomScaleSheetLayoutView="115" workbookViewId="0">
      <selection activeCell="F72" sqref="F72"/>
    </sheetView>
  </sheetViews>
  <sheetFormatPr defaultColWidth="9.140625" defaultRowHeight="11.25" x14ac:dyDescent="0.2"/>
  <cols>
    <col min="1" max="1" width="4.7109375" style="64" customWidth="1"/>
    <col min="2" max="8" width="10.42578125" style="64" customWidth="1"/>
    <col min="9" max="9" width="8.140625" style="64" customWidth="1"/>
    <col min="10" max="10" width="17.140625" style="64" customWidth="1"/>
    <col min="11" max="11" width="6.42578125" style="204" bestFit="1" customWidth="1"/>
    <col min="12" max="12" width="6.140625" style="204" bestFit="1" customWidth="1"/>
    <col min="13" max="13" width="18.7109375" style="64" customWidth="1"/>
    <col min="14" max="16384" width="9.140625" style="64"/>
  </cols>
  <sheetData>
    <row r="1" spans="1:13" ht="15" customHeight="1" x14ac:dyDescent="0.2">
      <c r="A1" s="76" t="s">
        <v>0</v>
      </c>
      <c r="B1" s="76"/>
      <c r="C1" s="372">
        <f>'2020 Audit Tool'!$C$1:$I$1</f>
        <v>0</v>
      </c>
      <c r="D1" s="372"/>
      <c r="E1" s="372"/>
      <c r="F1" s="372"/>
      <c r="G1" s="372"/>
      <c r="H1" s="372"/>
      <c r="I1" s="372"/>
    </row>
    <row r="2" spans="1:13" x14ac:dyDescent="0.2">
      <c r="A2" s="76"/>
      <c r="B2" s="76"/>
      <c r="C2" s="76"/>
      <c r="D2" s="76"/>
      <c r="E2" s="76"/>
      <c r="F2" s="76"/>
      <c r="G2" s="76"/>
      <c r="H2" s="76"/>
      <c r="I2" s="76"/>
    </row>
    <row r="3" spans="1:13" x14ac:dyDescent="0.2">
      <c r="A3" s="76" t="s">
        <v>1</v>
      </c>
      <c r="B3" s="76"/>
      <c r="C3" s="372">
        <f>'2020 Audit Tool'!$C$3:$E$3</f>
        <v>0</v>
      </c>
      <c r="D3" s="372"/>
      <c r="E3" s="372"/>
      <c r="F3" s="373" t="s">
        <v>2</v>
      </c>
      <c r="G3" s="373"/>
      <c r="H3" s="374">
        <f>'2020 Audit Tool'!$H$3:$I$3</f>
        <v>0</v>
      </c>
      <c r="I3" s="374"/>
    </row>
    <row r="4" spans="1:13" ht="12" thickBot="1" x14ac:dyDescent="0.25">
      <c r="A4" s="76"/>
      <c r="B4" s="76"/>
      <c r="C4" s="76"/>
      <c r="D4" s="76"/>
      <c r="E4" s="76"/>
      <c r="F4" s="76"/>
      <c r="G4" s="76"/>
      <c r="H4" s="76"/>
      <c r="I4" s="76"/>
    </row>
    <row r="5" spans="1:13" ht="12" thickBot="1" x14ac:dyDescent="0.25">
      <c r="A5" s="417" t="s">
        <v>390</v>
      </c>
      <c r="B5" s="418"/>
      <c r="C5" s="418"/>
      <c r="D5" s="418"/>
      <c r="E5" s="418"/>
      <c r="F5" s="418"/>
      <c r="G5" s="418"/>
      <c r="H5" s="418"/>
      <c r="I5" s="418"/>
      <c r="J5" s="418"/>
      <c r="K5" s="418"/>
      <c r="L5" s="418"/>
      <c r="M5" s="419"/>
    </row>
    <row r="6" spans="1:13" x14ac:dyDescent="0.2">
      <c r="A6" s="420" t="s">
        <v>339</v>
      </c>
      <c r="B6" s="420"/>
      <c r="C6" s="420"/>
      <c r="D6" s="420"/>
      <c r="E6" s="420"/>
      <c r="F6" s="420"/>
      <c r="G6" s="420"/>
      <c r="H6" s="420"/>
      <c r="I6" s="125" t="s">
        <v>391</v>
      </c>
      <c r="J6" s="125" t="s">
        <v>392</v>
      </c>
      <c r="K6" s="205" t="s">
        <v>345</v>
      </c>
      <c r="L6" s="205" t="s">
        <v>421</v>
      </c>
      <c r="M6" s="125" t="s">
        <v>393</v>
      </c>
    </row>
    <row r="7" spans="1:13" x14ac:dyDescent="0.2">
      <c r="A7" s="103" t="s">
        <v>3</v>
      </c>
      <c r="B7" s="104"/>
      <c r="C7" s="104"/>
      <c r="D7" s="104"/>
      <c r="E7" s="104"/>
      <c r="F7" s="104"/>
      <c r="G7" s="104"/>
      <c r="H7" s="104"/>
      <c r="I7" s="105"/>
      <c r="J7" s="65"/>
      <c r="K7" s="206"/>
      <c r="L7" s="206"/>
      <c r="M7" s="65"/>
    </row>
    <row r="8" spans="1:13" ht="25.5" customHeight="1" x14ac:dyDescent="0.2">
      <c r="A8" s="353" t="s">
        <v>5</v>
      </c>
      <c r="B8" s="354"/>
      <c r="C8" s="354"/>
      <c r="D8" s="354"/>
      <c r="E8" s="354"/>
      <c r="F8" s="354"/>
      <c r="G8" s="354"/>
      <c r="H8" s="354"/>
      <c r="I8" s="355"/>
    </row>
    <row r="9" spans="1:13" x14ac:dyDescent="0.2">
      <c r="A9" s="70" t="s">
        <v>6</v>
      </c>
      <c r="B9" s="71"/>
      <c r="C9" s="71"/>
      <c r="D9" s="71"/>
      <c r="E9" s="71"/>
      <c r="F9" s="71"/>
      <c r="G9" s="71"/>
      <c r="H9" s="71"/>
      <c r="I9" s="72"/>
      <c r="J9" s="66"/>
      <c r="K9" s="207"/>
      <c r="L9" s="207"/>
      <c r="M9" s="66"/>
    </row>
    <row r="10" spans="1:13" x14ac:dyDescent="0.2">
      <c r="A10" s="371" t="s">
        <v>7</v>
      </c>
      <c r="B10" s="371"/>
      <c r="C10" s="371"/>
      <c r="D10" s="371"/>
      <c r="E10" s="371"/>
      <c r="F10" s="371"/>
      <c r="G10" s="371"/>
      <c r="H10" s="371"/>
      <c r="I10" s="73" t="s">
        <v>4</v>
      </c>
      <c r="J10" s="69"/>
      <c r="K10" s="208"/>
      <c r="L10" s="208"/>
      <c r="M10" s="69"/>
    </row>
    <row r="11" spans="1:13" x14ac:dyDescent="0.2">
      <c r="A11" s="74">
        <v>1</v>
      </c>
      <c r="B11" s="356" t="s">
        <v>21</v>
      </c>
      <c r="C11" s="356"/>
      <c r="D11" s="356"/>
      <c r="E11" s="356"/>
      <c r="F11" s="356"/>
      <c r="G11" s="356"/>
      <c r="H11" s="356"/>
      <c r="I11" s="75" t="s">
        <v>519</v>
      </c>
      <c r="J11" s="232"/>
      <c r="K11" s="233"/>
      <c r="L11" s="233"/>
      <c r="M11" s="158" t="s">
        <v>400</v>
      </c>
    </row>
    <row r="12" spans="1:13" x14ac:dyDescent="0.2">
      <c r="A12" s="74">
        <v>2</v>
      </c>
      <c r="B12" s="356" t="s">
        <v>22</v>
      </c>
      <c r="C12" s="356"/>
      <c r="D12" s="356"/>
      <c r="E12" s="356"/>
      <c r="F12" s="356"/>
      <c r="G12" s="356"/>
      <c r="H12" s="356"/>
      <c r="I12" s="75" t="s">
        <v>519</v>
      </c>
      <c r="J12" s="232"/>
      <c r="K12" s="244"/>
      <c r="L12" s="234"/>
      <c r="M12" s="158" t="s">
        <v>400</v>
      </c>
    </row>
    <row r="13" spans="1:13" ht="25.5" customHeight="1" x14ac:dyDescent="0.2">
      <c r="A13" s="74"/>
      <c r="B13" s="388" t="s">
        <v>368</v>
      </c>
      <c r="C13" s="389"/>
      <c r="D13" s="389"/>
      <c r="E13" s="389"/>
      <c r="F13" s="389"/>
      <c r="G13" s="389"/>
      <c r="H13" s="390"/>
      <c r="I13" s="75"/>
      <c r="J13" s="224"/>
      <c r="K13" s="234"/>
      <c r="L13" s="234"/>
      <c r="M13" s="158"/>
    </row>
    <row r="14" spans="1:13" x14ac:dyDescent="0.2">
      <c r="A14" s="74"/>
      <c r="B14" s="388" t="s">
        <v>346</v>
      </c>
      <c r="C14" s="389"/>
      <c r="D14" s="389"/>
      <c r="E14" s="389"/>
      <c r="F14" s="389"/>
      <c r="G14" s="389"/>
      <c r="H14" s="390"/>
      <c r="I14" s="75" t="s">
        <v>520</v>
      </c>
      <c r="J14" s="232"/>
      <c r="K14" s="233"/>
      <c r="L14" s="233"/>
      <c r="M14" s="158" t="s">
        <v>400</v>
      </c>
    </row>
    <row r="15" spans="1:13" x14ac:dyDescent="0.2">
      <c r="A15" s="74"/>
      <c r="B15" s="388" t="s">
        <v>347</v>
      </c>
      <c r="C15" s="389"/>
      <c r="D15" s="389"/>
      <c r="E15" s="389"/>
      <c r="F15" s="389"/>
      <c r="G15" s="389"/>
      <c r="H15" s="390"/>
      <c r="I15" s="75" t="s">
        <v>520</v>
      </c>
      <c r="J15" s="232"/>
      <c r="K15" s="233"/>
      <c r="L15" s="233"/>
      <c r="M15" s="158" t="s">
        <v>400</v>
      </c>
    </row>
    <row r="16" spans="1:13" x14ac:dyDescent="0.2">
      <c r="A16" s="74"/>
      <c r="B16" s="388" t="s">
        <v>348</v>
      </c>
      <c r="C16" s="389"/>
      <c r="D16" s="389"/>
      <c r="E16" s="389"/>
      <c r="F16" s="389"/>
      <c r="G16" s="389"/>
      <c r="H16" s="390"/>
      <c r="I16" s="75" t="s">
        <v>520</v>
      </c>
      <c r="J16" s="232"/>
      <c r="K16" s="233"/>
      <c r="L16" s="233"/>
      <c r="M16" s="158" t="s">
        <v>400</v>
      </c>
    </row>
    <row r="17" spans="1:13" x14ac:dyDescent="0.2">
      <c r="A17" s="74"/>
      <c r="B17" s="388" t="s">
        <v>221</v>
      </c>
      <c r="C17" s="389"/>
      <c r="D17" s="389"/>
      <c r="E17" s="389"/>
      <c r="F17" s="389"/>
      <c r="G17" s="389"/>
      <c r="H17" s="390"/>
      <c r="I17" s="75" t="s">
        <v>520</v>
      </c>
      <c r="J17" s="232"/>
      <c r="K17" s="233"/>
      <c r="L17" s="233"/>
      <c r="M17" s="158" t="s">
        <v>400</v>
      </c>
    </row>
    <row r="18" spans="1:13" x14ac:dyDescent="0.2">
      <c r="A18" s="74"/>
      <c r="B18" s="388" t="s">
        <v>70</v>
      </c>
      <c r="C18" s="389"/>
      <c r="D18" s="389"/>
      <c r="E18" s="389"/>
      <c r="F18" s="389"/>
      <c r="G18" s="389"/>
      <c r="H18" s="390"/>
      <c r="I18" s="75" t="s">
        <v>520</v>
      </c>
      <c r="J18" s="232"/>
      <c r="K18" s="233"/>
      <c r="L18" s="233"/>
      <c r="M18" s="158" t="s">
        <v>400</v>
      </c>
    </row>
    <row r="19" spans="1:13" x14ac:dyDescent="0.2">
      <c r="A19" s="74"/>
      <c r="B19" s="388" t="s">
        <v>349</v>
      </c>
      <c r="C19" s="389"/>
      <c r="D19" s="389"/>
      <c r="E19" s="389"/>
      <c r="F19" s="389"/>
      <c r="G19" s="389"/>
      <c r="H19" s="390"/>
      <c r="I19" s="75" t="s">
        <v>520</v>
      </c>
      <c r="J19" s="232"/>
      <c r="K19" s="233"/>
      <c r="L19" s="233"/>
      <c r="M19" s="158" t="s">
        <v>400</v>
      </c>
    </row>
    <row r="20" spans="1:13" x14ac:dyDescent="0.2">
      <c r="A20" s="74"/>
      <c r="B20" s="388" t="s">
        <v>261</v>
      </c>
      <c r="C20" s="389"/>
      <c r="D20" s="389"/>
      <c r="E20" s="389"/>
      <c r="F20" s="389"/>
      <c r="G20" s="389"/>
      <c r="H20" s="390"/>
      <c r="I20" s="75" t="s">
        <v>520</v>
      </c>
      <c r="J20" s="232"/>
      <c r="K20" s="233"/>
      <c r="L20" s="233"/>
      <c r="M20" s="158" t="s">
        <v>400</v>
      </c>
    </row>
    <row r="21" spans="1:13" x14ac:dyDescent="0.2">
      <c r="A21" s="74"/>
      <c r="B21" s="388" t="s">
        <v>284</v>
      </c>
      <c r="C21" s="389"/>
      <c r="D21" s="389"/>
      <c r="E21" s="389"/>
      <c r="F21" s="389"/>
      <c r="G21" s="389"/>
      <c r="H21" s="390"/>
      <c r="I21" s="75" t="s">
        <v>520</v>
      </c>
      <c r="J21" s="232"/>
      <c r="K21" s="233"/>
      <c r="L21" s="233"/>
      <c r="M21" s="158" t="s">
        <v>400</v>
      </c>
    </row>
    <row r="22" spans="1:13" x14ac:dyDescent="0.2">
      <c r="A22" s="74"/>
      <c r="B22" s="388" t="s">
        <v>350</v>
      </c>
      <c r="C22" s="389"/>
      <c r="D22" s="389"/>
      <c r="E22" s="389"/>
      <c r="F22" s="389"/>
      <c r="G22" s="389"/>
      <c r="H22" s="390"/>
      <c r="I22" s="75" t="s">
        <v>520</v>
      </c>
      <c r="J22" s="232"/>
      <c r="K22" s="233"/>
      <c r="L22" s="233"/>
      <c r="M22" s="158" t="s">
        <v>400</v>
      </c>
    </row>
    <row r="23" spans="1:13" x14ac:dyDescent="0.2">
      <c r="A23" s="74"/>
      <c r="B23" s="388" t="s">
        <v>351</v>
      </c>
      <c r="C23" s="389"/>
      <c r="D23" s="389"/>
      <c r="E23" s="389"/>
      <c r="F23" s="389"/>
      <c r="G23" s="389"/>
      <c r="H23" s="390"/>
      <c r="I23" s="75" t="s">
        <v>520</v>
      </c>
      <c r="J23" s="232"/>
      <c r="K23" s="235"/>
      <c r="L23" s="233"/>
      <c r="M23" s="158" t="s">
        <v>400</v>
      </c>
    </row>
    <row r="24" spans="1:13" x14ac:dyDescent="0.2">
      <c r="A24" s="74"/>
      <c r="B24" s="398" t="s">
        <v>352</v>
      </c>
      <c r="C24" s="399"/>
      <c r="D24" s="399"/>
      <c r="E24" s="399"/>
      <c r="F24" s="399"/>
      <c r="G24" s="399"/>
      <c r="H24" s="400"/>
      <c r="I24" s="75">
        <f>SUM(I14:I23)</f>
        <v>0</v>
      </c>
      <c r="J24" s="224"/>
      <c r="K24" s="234"/>
      <c r="L24" s="234"/>
      <c r="M24" s="158"/>
    </row>
    <row r="25" spans="1:13" x14ac:dyDescent="0.2">
      <c r="A25" s="74">
        <v>3</v>
      </c>
      <c r="B25" s="356" t="s">
        <v>8</v>
      </c>
      <c r="C25" s="356"/>
      <c r="D25" s="356"/>
      <c r="E25" s="356"/>
      <c r="F25" s="356"/>
      <c r="G25" s="356"/>
      <c r="H25" s="356"/>
      <c r="I25" s="75" t="s">
        <v>519</v>
      </c>
      <c r="J25" s="224"/>
      <c r="K25" s="234"/>
      <c r="L25" s="234"/>
      <c r="M25" s="158" t="s">
        <v>400</v>
      </c>
    </row>
    <row r="26" spans="1:13" ht="25.5" customHeight="1" x14ac:dyDescent="0.2">
      <c r="A26" s="74"/>
      <c r="B26" s="388" t="s">
        <v>401</v>
      </c>
      <c r="C26" s="389"/>
      <c r="D26" s="389"/>
      <c r="E26" s="389"/>
      <c r="F26" s="389"/>
      <c r="G26" s="389"/>
      <c r="H26" s="390"/>
      <c r="I26" s="75"/>
      <c r="J26" s="232"/>
      <c r="K26" s="233"/>
      <c r="L26" s="233"/>
      <c r="M26" s="158"/>
    </row>
    <row r="27" spans="1:13" x14ac:dyDescent="0.2">
      <c r="A27" s="74"/>
      <c r="B27" s="388" t="s">
        <v>362</v>
      </c>
      <c r="C27" s="389"/>
      <c r="D27" s="389"/>
      <c r="E27" s="389"/>
      <c r="F27" s="389"/>
      <c r="G27" s="389"/>
      <c r="H27" s="390"/>
      <c r="I27" s="75" t="s">
        <v>520</v>
      </c>
      <c r="J27" s="232"/>
      <c r="K27" s="233"/>
      <c r="L27" s="233"/>
      <c r="M27" s="158" t="s">
        <v>400</v>
      </c>
    </row>
    <row r="28" spans="1:13" x14ac:dyDescent="0.2">
      <c r="A28" s="74"/>
      <c r="B28" s="388" t="s">
        <v>353</v>
      </c>
      <c r="C28" s="389"/>
      <c r="D28" s="389"/>
      <c r="E28" s="389"/>
      <c r="F28" s="389"/>
      <c r="G28" s="389"/>
      <c r="H28" s="390"/>
      <c r="I28" s="75" t="s">
        <v>520</v>
      </c>
      <c r="J28" s="232"/>
      <c r="K28" s="235"/>
      <c r="L28" s="233"/>
      <c r="M28" s="158" t="s">
        <v>400</v>
      </c>
    </row>
    <row r="29" spans="1:13" x14ac:dyDescent="0.2">
      <c r="A29" s="74"/>
      <c r="B29" s="388" t="s">
        <v>354</v>
      </c>
      <c r="C29" s="389"/>
      <c r="D29" s="389"/>
      <c r="E29" s="389"/>
      <c r="F29" s="389"/>
      <c r="G29" s="389"/>
      <c r="H29" s="390"/>
      <c r="I29" s="75" t="s">
        <v>520</v>
      </c>
      <c r="J29" s="232"/>
      <c r="K29" s="233"/>
      <c r="L29" s="233"/>
      <c r="M29" s="158" t="s">
        <v>400</v>
      </c>
    </row>
    <row r="30" spans="1:13" x14ac:dyDescent="0.2">
      <c r="A30" s="74"/>
      <c r="B30" s="388" t="s">
        <v>355</v>
      </c>
      <c r="C30" s="389"/>
      <c r="D30" s="389"/>
      <c r="E30" s="389"/>
      <c r="F30" s="389"/>
      <c r="G30" s="389"/>
      <c r="H30" s="390"/>
      <c r="I30" s="75" t="s">
        <v>520</v>
      </c>
      <c r="J30" s="232"/>
      <c r="K30" s="233"/>
      <c r="L30" s="233"/>
      <c r="M30" s="158" t="s">
        <v>400</v>
      </c>
    </row>
    <row r="31" spans="1:13" x14ac:dyDescent="0.2">
      <c r="A31" s="74"/>
      <c r="B31" s="388" t="s">
        <v>356</v>
      </c>
      <c r="C31" s="389"/>
      <c r="D31" s="389"/>
      <c r="E31" s="389"/>
      <c r="F31" s="389"/>
      <c r="G31" s="389"/>
      <c r="H31" s="390"/>
      <c r="I31" s="75" t="s">
        <v>520</v>
      </c>
      <c r="J31" s="232"/>
      <c r="K31" s="233"/>
      <c r="L31" s="233"/>
      <c r="M31" s="158" t="s">
        <v>400</v>
      </c>
    </row>
    <row r="32" spans="1:13" x14ac:dyDescent="0.2">
      <c r="A32" s="74"/>
      <c r="B32" s="388" t="s">
        <v>357</v>
      </c>
      <c r="C32" s="389"/>
      <c r="D32" s="389"/>
      <c r="E32" s="389"/>
      <c r="F32" s="389"/>
      <c r="G32" s="389"/>
      <c r="H32" s="390"/>
      <c r="I32" s="75" t="s">
        <v>520</v>
      </c>
      <c r="J32" s="232"/>
      <c r="K32" s="233"/>
      <c r="L32" s="233"/>
      <c r="M32" s="158" t="s">
        <v>400</v>
      </c>
    </row>
    <row r="33" spans="1:13" x14ac:dyDescent="0.2">
      <c r="A33" s="74"/>
      <c r="B33" s="388" t="s">
        <v>358</v>
      </c>
      <c r="C33" s="389"/>
      <c r="D33" s="389"/>
      <c r="E33" s="389"/>
      <c r="F33" s="389"/>
      <c r="G33" s="389"/>
      <c r="H33" s="390"/>
      <c r="I33" s="75" t="s">
        <v>520</v>
      </c>
      <c r="J33" s="232"/>
      <c r="K33" s="233"/>
      <c r="L33" s="233"/>
      <c r="M33" s="158" t="s">
        <v>400</v>
      </c>
    </row>
    <row r="34" spans="1:13" ht="12.75" customHeight="1" x14ac:dyDescent="0.2">
      <c r="A34" s="74">
        <v>4</v>
      </c>
      <c r="B34" s="356" t="s">
        <v>28</v>
      </c>
      <c r="C34" s="356"/>
      <c r="D34" s="356"/>
      <c r="E34" s="356"/>
      <c r="F34" s="356"/>
      <c r="G34" s="356"/>
      <c r="H34" s="356"/>
      <c r="I34" s="75" t="s">
        <v>519</v>
      </c>
      <c r="J34" s="232"/>
      <c r="K34" s="233"/>
      <c r="L34" s="233"/>
      <c r="M34" s="158" t="s">
        <v>400</v>
      </c>
    </row>
    <row r="35" spans="1:13" ht="24.75" customHeight="1" x14ac:dyDescent="0.2">
      <c r="A35" s="74"/>
      <c r="B35" s="388" t="s">
        <v>359</v>
      </c>
      <c r="C35" s="389"/>
      <c r="D35" s="389"/>
      <c r="E35" s="389"/>
      <c r="F35" s="389"/>
      <c r="G35" s="389"/>
      <c r="H35" s="390"/>
      <c r="I35" s="75" t="s">
        <v>520</v>
      </c>
      <c r="J35" s="232"/>
      <c r="K35" s="233"/>
      <c r="L35" s="233"/>
      <c r="M35" s="158" t="s">
        <v>400</v>
      </c>
    </row>
    <row r="36" spans="1:13" ht="24.75" customHeight="1" x14ac:dyDescent="0.2">
      <c r="A36" s="74"/>
      <c r="B36" s="388" t="s">
        <v>360</v>
      </c>
      <c r="C36" s="389"/>
      <c r="D36" s="389"/>
      <c r="E36" s="389"/>
      <c r="F36" s="389"/>
      <c r="G36" s="389"/>
      <c r="H36" s="390"/>
      <c r="I36" s="75" t="s">
        <v>520</v>
      </c>
      <c r="J36" s="232"/>
      <c r="K36" s="233"/>
      <c r="L36" s="233"/>
      <c r="M36" s="158" t="s">
        <v>400</v>
      </c>
    </row>
    <row r="37" spans="1:13" ht="25.5" customHeight="1" x14ac:dyDescent="0.2">
      <c r="A37" s="74"/>
      <c r="B37" s="388" t="s">
        <v>361</v>
      </c>
      <c r="C37" s="389"/>
      <c r="D37" s="389"/>
      <c r="E37" s="389"/>
      <c r="F37" s="389"/>
      <c r="G37" s="389"/>
      <c r="H37" s="390"/>
      <c r="I37" s="75" t="s">
        <v>520</v>
      </c>
      <c r="J37" s="232"/>
      <c r="K37" s="233"/>
      <c r="L37" s="233"/>
      <c r="M37" s="158" t="s">
        <v>400</v>
      </c>
    </row>
    <row r="38" spans="1:13" x14ac:dyDescent="0.2">
      <c r="A38" s="74"/>
      <c r="B38" s="398" t="s">
        <v>352</v>
      </c>
      <c r="C38" s="399"/>
      <c r="D38" s="399"/>
      <c r="E38" s="399"/>
      <c r="F38" s="399"/>
      <c r="G38" s="399"/>
      <c r="H38" s="400"/>
      <c r="I38" s="75">
        <f>SUM(I35:I37)</f>
        <v>0</v>
      </c>
      <c r="J38" s="224"/>
      <c r="K38" s="234"/>
      <c r="L38" s="234"/>
      <c r="M38" s="158"/>
    </row>
    <row r="39" spans="1:13" x14ac:dyDescent="0.2">
      <c r="A39" s="74">
        <v>5</v>
      </c>
      <c r="B39" s="356" t="s">
        <v>23</v>
      </c>
      <c r="C39" s="356"/>
      <c r="D39" s="356"/>
      <c r="E39" s="356"/>
      <c r="F39" s="356"/>
      <c r="G39" s="356"/>
      <c r="H39" s="356"/>
      <c r="I39" s="75" t="s">
        <v>519</v>
      </c>
      <c r="J39" s="232"/>
      <c r="K39" s="233"/>
      <c r="L39" s="233"/>
      <c r="M39" s="158" t="s">
        <v>400</v>
      </c>
    </row>
    <row r="40" spans="1:13" ht="57.75" customHeight="1" x14ac:dyDescent="0.2">
      <c r="A40" s="74"/>
      <c r="B40" s="388" t="s">
        <v>365</v>
      </c>
      <c r="C40" s="389"/>
      <c r="D40" s="389"/>
      <c r="E40" s="389"/>
      <c r="F40" s="389"/>
      <c r="G40" s="389"/>
      <c r="H40" s="390"/>
      <c r="I40" s="75" t="s">
        <v>520</v>
      </c>
      <c r="J40" s="232"/>
      <c r="K40" s="233"/>
      <c r="L40" s="233"/>
      <c r="M40" s="158" t="s">
        <v>400</v>
      </c>
    </row>
    <row r="41" spans="1:13" ht="25.5" customHeight="1" x14ac:dyDescent="0.2">
      <c r="A41" s="74"/>
      <c r="B41" s="388" t="s">
        <v>366</v>
      </c>
      <c r="C41" s="389"/>
      <c r="D41" s="389"/>
      <c r="E41" s="389"/>
      <c r="F41" s="389"/>
      <c r="G41" s="389"/>
      <c r="H41" s="390"/>
      <c r="I41" s="75" t="s">
        <v>520</v>
      </c>
      <c r="J41" s="232"/>
      <c r="K41" s="233"/>
      <c r="L41" s="233"/>
      <c r="M41" s="158" t="s">
        <v>400</v>
      </c>
    </row>
    <row r="42" spans="1:13" ht="25.5" customHeight="1" x14ac:dyDescent="0.2">
      <c r="A42" s="74"/>
      <c r="B42" s="388" t="s">
        <v>367</v>
      </c>
      <c r="C42" s="389"/>
      <c r="D42" s="389"/>
      <c r="E42" s="389"/>
      <c r="F42" s="389"/>
      <c r="G42" s="389"/>
      <c r="H42" s="390"/>
      <c r="I42" s="75" t="s">
        <v>520</v>
      </c>
      <c r="J42" s="232"/>
      <c r="K42" s="233"/>
      <c r="L42" s="233"/>
      <c r="M42" s="158" t="s">
        <v>400</v>
      </c>
    </row>
    <row r="43" spans="1:13" x14ac:dyDescent="0.2">
      <c r="A43" s="74">
        <v>6</v>
      </c>
      <c r="B43" s="356" t="s">
        <v>9</v>
      </c>
      <c r="C43" s="356"/>
      <c r="D43" s="356"/>
      <c r="E43" s="356"/>
      <c r="F43" s="356"/>
      <c r="G43" s="356"/>
      <c r="H43" s="356"/>
      <c r="I43" s="75" t="s">
        <v>519</v>
      </c>
      <c r="J43" s="224"/>
      <c r="K43" s="234"/>
      <c r="L43" s="234"/>
      <c r="M43" s="158" t="s">
        <v>400</v>
      </c>
    </row>
    <row r="44" spans="1:13" ht="48" customHeight="1" x14ac:dyDescent="0.2">
      <c r="A44" s="74"/>
      <c r="B44" s="388" t="s">
        <v>384</v>
      </c>
      <c r="C44" s="389"/>
      <c r="D44" s="389"/>
      <c r="E44" s="389"/>
      <c r="F44" s="389"/>
      <c r="G44" s="389"/>
      <c r="H44" s="390"/>
      <c r="I44" s="75" t="s">
        <v>520</v>
      </c>
      <c r="J44" s="232"/>
      <c r="K44" s="234"/>
      <c r="L44" s="234"/>
      <c r="M44" s="158" t="s">
        <v>400</v>
      </c>
    </row>
    <row r="45" spans="1:13" ht="56.25" customHeight="1" x14ac:dyDescent="0.2">
      <c r="A45" s="74"/>
      <c r="B45" s="388" t="s">
        <v>372</v>
      </c>
      <c r="C45" s="389"/>
      <c r="D45" s="389"/>
      <c r="E45" s="389"/>
      <c r="F45" s="389"/>
      <c r="G45" s="389"/>
      <c r="H45" s="390"/>
      <c r="I45" s="75"/>
      <c r="J45" s="232"/>
      <c r="K45" s="234"/>
      <c r="L45" s="234"/>
      <c r="M45" s="158"/>
    </row>
    <row r="46" spans="1:13" x14ac:dyDescent="0.2">
      <c r="A46" s="74"/>
      <c r="B46" s="388" t="s">
        <v>385</v>
      </c>
      <c r="C46" s="389"/>
      <c r="D46" s="389"/>
      <c r="E46" s="389"/>
      <c r="F46" s="389"/>
      <c r="G46" s="389"/>
      <c r="H46" s="390"/>
      <c r="I46" s="75"/>
      <c r="J46" s="232"/>
      <c r="K46" s="234"/>
      <c r="L46" s="234"/>
      <c r="M46" s="158"/>
    </row>
    <row r="47" spans="1:13" x14ac:dyDescent="0.2">
      <c r="A47" s="74"/>
      <c r="B47" s="388" t="s">
        <v>386</v>
      </c>
      <c r="C47" s="389"/>
      <c r="D47" s="389"/>
      <c r="E47" s="389"/>
      <c r="F47" s="389"/>
      <c r="G47" s="389"/>
      <c r="H47" s="390"/>
      <c r="I47" s="75"/>
      <c r="J47" s="232"/>
      <c r="K47" s="234"/>
      <c r="L47" s="234"/>
      <c r="M47" s="158"/>
    </row>
    <row r="48" spans="1:13" x14ac:dyDescent="0.2">
      <c r="A48" s="74"/>
      <c r="B48" s="388" t="s">
        <v>373</v>
      </c>
      <c r="C48" s="389"/>
      <c r="D48" s="389"/>
      <c r="E48" s="389"/>
      <c r="F48" s="389"/>
      <c r="G48" s="389"/>
      <c r="H48" s="390"/>
      <c r="I48" s="75" t="s">
        <v>520</v>
      </c>
      <c r="J48" s="232"/>
      <c r="K48" s="234"/>
      <c r="L48" s="234"/>
      <c r="M48" s="158" t="s">
        <v>400</v>
      </c>
    </row>
    <row r="49" spans="1:13" ht="22.5" customHeight="1" x14ac:dyDescent="0.2">
      <c r="A49" s="74"/>
      <c r="B49" s="388" t="s">
        <v>374</v>
      </c>
      <c r="C49" s="389"/>
      <c r="D49" s="389"/>
      <c r="E49" s="389"/>
      <c r="F49" s="389"/>
      <c r="G49" s="389"/>
      <c r="H49" s="390"/>
      <c r="I49" s="75" t="s">
        <v>520</v>
      </c>
      <c r="J49" s="232"/>
      <c r="K49" s="234"/>
      <c r="L49" s="234"/>
      <c r="M49" s="158" t="s">
        <v>400</v>
      </c>
    </row>
    <row r="50" spans="1:13" ht="22.5" customHeight="1" x14ac:dyDescent="0.2">
      <c r="A50" s="74"/>
      <c r="B50" s="388" t="s">
        <v>375</v>
      </c>
      <c r="C50" s="389"/>
      <c r="D50" s="389"/>
      <c r="E50" s="389"/>
      <c r="F50" s="389"/>
      <c r="G50" s="389"/>
      <c r="H50" s="390"/>
      <c r="I50" s="75" t="s">
        <v>520</v>
      </c>
      <c r="J50" s="232"/>
      <c r="K50" s="234"/>
      <c r="L50" s="234"/>
      <c r="M50" s="158" t="s">
        <v>400</v>
      </c>
    </row>
    <row r="51" spans="1:13" x14ac:dyDescent="0.2">
      <c r="A51" s="74"/>
      <c r="B51" s="388" t="s">
        <v>376</v>
      </c>
      <c r="C51" s="389"/>
      <c r="D51" s="389"/>
      <c r="E51" s="389"/>
      <c r="F51" s="389"/>
      <c r="G51" s="389"/>
      <c r="H51" s="390"/>
      <c r="I51" s="75"/>
      <c r="J51" s="232"/>
      <c r="K51" s="234"/>
      <c r="L51" s="234"/>
      <c r="M51" s="158"/>
    </row>
    <row r="52" spans="1:13" ht="21.75" customHeight="1" x14ac:dyDescent="0.2">
      <c r="A52" s="74"/>
      <c r="B52" s="388" t="s">
        <v>377</v>
      </c>
      <c r="C52" s="389"/>
      <c r="D52" s="389"/>
      <c r="E52" s="389"/>
      <c r="F52" s="389"/>
      <c r="G52" s="389"/>
      <c r="H52" s="390"/>
      <c r="I52" s="75" t="s">
        <v>520</v>
      </c>
      <c r="J52" s="232"/>
      <c r="K52" s="234"/>
      <c r="L52" s="234"/>
      <c r="M52" s="158" t="s">
        <v>400</v>
      </c>
    </row>
    <row r="53" spans="1:13" ht="21.75" customHeight="1" x14ac:dyDescent="0.2">
      <c r="A53" s="74"/>
      <c r="B53" s="388" t="s">
        <v>387</v>
      </c>
      <c r="C53" s="389"/>
      <c r="D53" s="389"/>
      <c r="E53" s="389"/>
      <c r="F53" s="389"/>
      <c r="G53" s="389"/>
      <c r="H53" s="390"/>
      <c r="I53" s="75" t="s">
        <v>520</v>
      </c>
      <c r="J53" s="232"/>
      <c r="K53" s="234"/>
      <c r="L53" s="234"/>
      <c r="M53" s="158" t="s">
        <v>400</v>
      </c>
    </row>
    <row r="54" spans="1:13" ht="12.75" customHeight="1" x14ac:dyDescent="0.2">
      <c r="A54" s="74"/>
      <c r="B54" s="388" t="s">
        <v>378</v>
      </c>
      <c r="C54" s="389"/>
      <c r="D54" s="389"/>
      <c r="E54" s="389"/>
      <c r="F54" s="389"/>
      <c r="G54" s="389"/>
      <c r="H54" s="390"/>
      <c r="I54" s="75" t="s">
        <v>520</v>
      </c>
      <c r="J54" s="232"/>
      <c r="K54" s="234"/>
      <c r="L54" s="234"/>
      <c r="M54" s="158" t="s">
        <v>400</v>
      </c>
    </row>
    <row r="55" spans="1:13" ht="22.5" customHeight="1" x14ac:dyDescent="0.2">
      <c r="A55" s="74"/>
      <c r="B55" s="388" t="s">
        <v>379</v>
      </c>
      <c r="C55" s="389"/>
      <c r="D55" s="389"/>
      <c r="E55" s="389"/>
      <c r="F55" s="389"/>
      <c r="G55" s="389"/>
      <c r="H55" s="390"/>
      <c r="I55" s="75"/>
      <c r="J55" s="232"/>
      <c r="K55" s="234"/>
      <c r="L55" s="234"/>
      <c r="M55" s="158"/>
    </row>
    <row r="56" spans="1:13" ht="12.75" customHeight="1" x14ac:dyDescent="0.2">
      <c r="A56" s="74"/>
      <c r="B56" s="395" t="s">
        <v>380</v>
      </c>
      <c r="C56" s="396"/>
      <c r="D56" s="396"/>
      <c r="E56" s="396"/>
      <c r="F56" s="396"/>
      <c r="G56" s="396"/>
      <c r="H56" s="397"/>
      <c r="I56" s="75">
        <f>SUM(I48:I50)</f>
        <v>0</v>
      </c>
      <c r="J56" s="224"/>
      <c r="K56" s="234"/>
      <c r="L56" s="234"/>
      <c r="M56" s="158"/>
    </row>
    <row r="57" spans="1:13" ht="12.75" customHeight="1" x14ac:dyDescent="0.2">
      <c r="A57" s="74"/>
      <c r="B57" s="395" t="s">
        <v>381</v>
      </c>
      <c r="C57" s="396"/>
      <c r="D57" s="396"/>
      <c r="E57" s="396"/>
      <c r="F57" s="396"/>
      <c r="G57" s="396"/>
      <c r="H57" s="397"/>
      <c r="I57" s="75">
        <f>SUM(I52:I54)</f>
        <v>0</v>
      </c>
      <c r="J57" s="224"/>
      <c r="K57" s="234"/>
      <c r="L57" s="234"/>
      <c r="M57" s="158"/>
    </row>
    <row r="58" spans="1:13" ht="12.75" customHeight="1" x14ac:dyDescent="0.2">
      <c r="A58" s="74"/>
      <c r="B58" s="395" t="s">
        <v>352</v>
      </c>
      <c r="C58" s="396"/>
      <c r="D58" s="396"/>
      <c r="E58" s="396"/>
      <c r="F58" s="396"/>
      <c r="G58" s="396"/>
      <c r="H58" s="397"/>
      <c r="I58" s="75">
        <f>SUM(I56:I57)</f>
        <v>0</v>
      </c>
      <c r="J58" s="224"/>
      <c r="K58" s="234"/>
      <c r="L58" s="234"/>
      <c r="M58" s="158"/>
    </row>
    <row r="59" spans="1:13" ht="25.5" customHeight="1" x14ac:dyDescent="0.2">
      <c r="A59" s="74">
        <v>7</v>
      </c>
      <c r="B59" s="356" t="s">
        <v>24</v>
      </c>
      <c r="C59" s="356"/>
      <c r="D59" s="356"/>
      <c r="E59" s="356"/>
      <c r="F59" s="356"/>
      <c r="G59" s="356"/>
      <c r="H59" s="356"/>
      <c r="I59" s="75" t="s">
        <v>519</v>
      </c>
      <c r="J59" s="232"/>
      <c r="K59" s="234"/>
      <c r="L59" s="234"/>
      <c r="M59" s="158" t="s">
        <v>400</v>
      </c>
    </row>
    <row r="60" spans="1:13" ht="25.5" customHeight="1" x14ac:dyDescent="0.2">
      <c r="A60" s="74"/>
      <c r="B60" s="388" t="s">
        <v>382</v>
      </c>
      <c r="C60" s="389"/>
      <c r="D60" s="389"/>
      <c r="E60" s="389"/>
      <c r="F60" s="389"/>
      <c r="G60" s="389"/>
      <c r="H60" s="390"/>
      <c r="I60" s="75" t="s">
        <v>520</v>
      </c>
      <c r="J60" s="232"/>
      <c r="K60" s="234"/>
      <c r="L60" s="234"/>
      <c r="M60" s="158"/>
    </row>
    <row r="61" spans="1:13" ht="25.5" customHeight="1" x14ac:dyDescent="0.2">
      <c r="A61" s="74">
        <v>8</v>
      </c>
      <c r="B61" s="356" t="s">
        <v>25</v>
      </c>
      <c r="C61" s="356"/>
      <c r="D61" s="356"/>
      <c r="E61" s="356"/>
      <c r="F61" s="356"/>
      <c r="G61" s="356"/>
      <c r="H61" s="356"/>
      <c r="I61" s="75" t="s">
        <v>519</v>
      </c>
      <c r="J61" s="232"/>
      <c r="K61" s="233"/>
      <c r="L61" s="233"/>
      <c r="M61" s="158" t="s">
        <v>400</v>
      </c>
    </row>
    <row r="62" spans="1:13" ht="25.5" customHeight="1" x14ac:dyDescent="0.2">
      <c r="A62" s="74"/>
      <c r="B62" s="388" t="s">
        <v>383</v>
      </c>
      <c r="C62" s="389"/>
      <c r="D62" s="389"/>
      <c r="E62" s="389"/>
      <c r="F62" s="389"/>
      <c r="G62" s="389"/>
      <c r="H62" s="390"/>
      <c r="I62" s="75" t="s">
        <v>520</v>
      </c>
      <c r="J62" s="232"/>
      <c r="K62" s="233"/>
      <c r="L62" s="233"/>
      <c r="M62" s="158"/>
    </row>
    <row r="63" spans="1:13" ht="25.5" customHeight="1" x14ac:dyDescent="0.2">
      <c r="A63" s="74">
        <v>9</v>
      </c>
      <c r="B63" s="356" t="s">
        <v>26</v>
      </c>
      <c r="C63" s="356"/>
      <c r="D63" s="356"/>
      <c r="E63" s="356"/>
      <c r="F63" s="356"/>
      <c r="G63" s="356"/>
      <c r="H63" s="356"/>
      <c r="I63" s="75" t="s">
        <v>519</v>
      </c>
      <c r="J63" s="232"/>
      <c r="K63" s="233"/>
      <c r="L63" s="233"/>
      <c r="M63" s="158" t="s">
        <v>400</v>
      </c>
    </row>
    <row r="64" spans="1:13" ht="25.5" customHeight="1" x14ac:dyDescent="0.2">
      <c r="A64" s="74">
        <v>10</v>
      </c>
      <c r="B64" s="356" t="s">
        <v>27</v>
      </c>
      <c r="C64" s="356"/>
      <c r="D64" s="356"/>
      <c r="E64" s="356"/>
      <c r="F64" s="356"/>
      <c r="G64" s="356"/>
      <c r="H64" s="356"/>
      <c r="I64" s="75" t="s">
        <v>519</v>
      </c>
      <c r="J64" s="232"/>
      <c r="K64" s="233"/>
      <c r="L64" s="233"/>
      <c r="M64" s="158" t="s">
        <v>400</v>
      </c>
    </row>
    <row r="65" spans="1:13" ht="25.5" customHeight="1" x14ac:dyDescent="0.2">
      <c r="A65" s="74"/>
      <c r="B65" s="388" t="s">
        <v>388</v>
      </c>
      <c r="C65" s="389"/>
      <c r="D65" s="389"/>
      <c r="E65" s="389"/>
      <c r="F65" s="389"/>
      <c r="G65" s="389"/>
      <c r="H65" s="390"/>
      <c r="I65" s="75" t="s">
        <v>520</v>
      </c>
      <c r="J65" s="232"/>
      <c r="K65" s="233"/>
      <c r="L65" s="233"/>
      <c r="M65" s="158" t="s">
        <v>400</v>
      </c>
    </row>
    <row r="66" spans="1:13" ht="25.5" customHeight="1" x14ac:dyDescent="0.2">
      <c r="A66" s="74"/>
      <c r="B66" s="388" t="s">
        <v>389</v>
      </c>
      <c r="C66" s="389"/>
      <c r="D66" s="389"/>
      <c r="E66" s="389"/>
      <c r="F66" s="389"/>
      <c r="G66" s="389"/>
      <c r="H66" s="390"/>
      <c r="I66" s="75" t="s">
        <v>520</v>
      </c>
      <c r="J66" s="232"/>
      <c r="K66" s="233"/>
      <c r="L66" s="233"/>
      <c r="M66" s="158" t="s">
        <v>400</v>
      </c>
    </row>
    <row r="67" spans="1:13" ht="12.75" customHeight="1" x14ac:dyDescent="0.2">
      <c r="A67" s="74"/>
      <c r="B67" s="395" t="s">
        <v>352</v>
      </c>
      <c r="C67" s="396"/>
      <c r="D67" s="396"/>
      <c r="E67" s="396"/>
      <c r="F67" s="396"/>
      <c r="G67" s="396"/>
      <c r="H67" s="397"/>
      <c r="I67" s="75">
        <f>SUM(I65:I66)</f>
        <v>0</v>
      </c>
      <c r="J67" s="224"/>
      <c r="K67" s="234"/>
      <c r="L67" s="234"/>
      <c r="M67" s="158"/>
    </row>
    <row r="68" spans="1:13" ht="24.75" customHeight="1" x14ac:dyDescent="0.2">
      <c r="A68" s="74">
        <v>11</v>
      </c>
      <c r="B68" s="356" t="s">
        <v>10</v>
      </c>
      <c r="C68" s="356"/>
      <c r="D68" s="356"/>
      <c r="E68" s="356"/>
      <c r="F68" s="356"/>
      <c r="G68" s="356"/>
      <c r="H68" s="356"/>
      <c r="I68" s="75" t="s">
        <v>519</v>
      </c>
      <c r="J68" s="224"/>
      <c r="K68" s="234"/>
      <c r="L68" s="234"/>
      <c r="M68" s="158" t="s">
        <v>400</v>
      </c>
    </row>
    <row r="69" spans="1:13" ht="12.75" customHeight="1" x14ac:dyDescent="0.2">
      <c r="A69" s="77"/>
      <c r="B69" s="78"/>
      <c r="C69" s="78"/>
      <c r="D69" s="78"/>
      <c r="E69" s="78"/>
      <c r="F69" s="78"/>
      <c r="G69" s="78"/>
      <c r="H69" s="79" t="s">
        <v>232</v>
      </c>
      <c r="I69" s="75">
        <f>SUM($I$68,$I$64,$I$63,$I$61,$I$59,$I$43,$I$39,$I$34,$I$25,$I$12,$I$11)</f>
        <v>0</v>
      </c>
      <c r="J69" s="221"/>
      <c r="K69" s="236"/>
      <c r="L69" s="236"/>
      <c r="M69" s="106"/>
    </row>
    <row r="70" spans="1:13" ht="12.75" customHeight="1" x14ac:dyDescent="0.2">
      <c r="A70" s="391"/>
      <c r="B70" s="391"/>
      <c r="C70" s="391"/>
      <c r="D70" s="391"/>
      <c r="E70" s="391"/>
      <c r="F70" s="391"/>
      <c r="G70" s="391"/>
      <c r="H70" s="391"/>
      <c r="I70" s="391"/>
      <c r="J70" s="225"/>
      <c r="K70" s="237"/>
      <c r="L70" s="237"/>
      <c r="M70" s="159"/>
    </row>
    <row r="71" spans="1:13" ht="12.75" customHeight="1" x14ac:dyDescent="0.2">
      <c r="A71" s="80"/>
      <c r="B71" s="357" t="s">
        <v>233</v>
      </c>
      <c r="C71" s="358"/>
      <c r="D71" s="81">
        <v>1</v>
      </c>
      <c r="E71" s="81">
        <v>0.8</v>
      </c>
      <c r="F71" s="81">
        <v>0.5</v>
      </c>
      <c r="G71" s="81">
        <v>0.2</v>
      </c>
      <c r="H71" s="81">
        <v>0</v>
      </c>
      <c r="I71" s="82"/>
      <c r="J71" s="225"/>
      <c r="K71" s="237"/>
      <c r="L71" s="237"/>
      <c r="M71" s="159"/>
    </row>
    <row r="72" spans="1:13" ht="47.25" customHeight="1" x14ac:dyDescent="0.2">
      <c r="A72" s="80"/>
      <c r="B72" s="267"/>
      <c r="C72" s="268"/>
      <c r="D72" s="43" t="s">
        <v>554</v>
      </c>
      <c r="E72" s="43" t="s">
        <v>555</v>
      </c>
      <c r="F72" s="43" t="s">
        <v>234</v>
      </c>
      <c r="G72" s="43" t="s">
        <v>235</v>
      </c>
      <c r="H72" s="43" t="s">
        <v>236</v>
      </c>
      <c r="I72" s="82"/>
      <c r="J72" s="225"/>
      <c r="K72" s="237"/>
      <c r="L72" s="237"/>
      <c r="M72" s="159"/>
    </row>
    <row r="73" spans="1:13" x14ac:dyDescent="0.2">
      <c r="J73" s="225"/>
      <c r="K73" s="237"/>
      <c r="L73" s="237"/>
      <c r="M73" s="159"/>
    </row>
    <row r="74" spans="1:13" x14ac:dyDescent="0.2">
      <c r="A74" s="392" t="s">
        <v>11</v>
      </c>
      <c r="B74" s="393"/>
      <c r="C74" s="393"/>
      <c r="D74" s="393"/>
      <c r="E74" s="393"/>
      <c r="F74" s="393"/>
      <c r="G74" s="393"/>
      <c r="H74" s="393"/>
      <c r="I74" s="394"/>
      <c r="J74" s="226"/>
      <c r="K74" s="238"/>
      <c r="L74" s="238"/>
      <c r="M74" s="160"/>
    </row>
    <row r="75" spans="1:13" ht="95.25" customHeight="1" x14ac:dyDescent="0.2">
      <c r="A75" s="353" t="s">
        <v>17</v>
      </c>
      <c r="B75" s="354"/>
      <c r="C75" s="354"/>
      <c r="D75" s="354"/>
      <c r="E75" s="354"/>
      <c r="F75" s="354"/>
      <c r="G75" s="354"/>
      <c r="H75" s="354"/>
      <c r="I75" s="355"/>
      <c r="J75" s="221"/>
      <c r="K75" s="236"/>
      <c r="L75" s="236"/>
      <c r="M75" s="106"/>
    </row>
    <row r="76" spans="1:13" x14ac:dyDescent="0.2">
      <c r="A76" s="367" t="s">
        <v>12</v>
      </c>
      <c r="B76" s="368"/>
      <c r="C76" s="368"/>
      <c r="D76" s="368"/>
      <c r="E76" s="368"/>
      <c r="F76" s="368"/>
      <c r="G76" s="368"/>
      <c r="H76" s="368"/>
      <c r="I76" s="369"/>
      <c r="J76" s="223"/>
      <c r="K76" s="239"/>
      <c r="L76" s="239"/>
      <c r="M76" s="108"/>
    </row>
    <row r="77" spans="1:13" x14ac:dyDescent="0.2">
      <c r="A77" s="371" t="s">
        <v>13</v>
      </c>
      <c r="B77" s="371"/>
      <c r="C77" s="371"/>
      <c r="D77" s="371"/>
      <c r="E77" s="371"/>
      <c r="F77" s="371"/>
      <c r="G77" s="371"/>
      <c r="H77" s="371"/>
      <c r="I77" s="73" t="s">
        <v>4</v>
      </c>
      <c r="J77" s="221"/>
      <c r="K77" s="236"/>
      <c r="L77" s="236"/>
      <c r="M77" s="106"/>
    </row>
    <row r="78" spans="1:13" x14ac:dyDescent="0.2">
      <c r="A78" s="74">
        <v>1</v>
      </c>
      <c r="B78" s="356" t="s">
        <v>14</v>
      </c>
      <c r="C78" s="356"/>
      <c r="D78" s="356"/>
      <c r="E78" s="356"/>
      <c r="F78" s="356"/>
      <c r="G78" s="356"/>
      <c r="H78" s="356"/>
      <c r="I78" s="75" t="s">
        <v>519</v>
      </c>
      <c r="J78" s="232"/>
      <c r="K78" s="233"/>
      <c r="L78" s="233"/>
      <c r="M78" s="158" t="s">
        <v>400</v>
      </c>
    </row>
    <row r="79" spans="1:13" x14ac:dyDescent="0.2">
      <c r="A79" s="74">
        <v>2</v>
      </c>
      <c r="B79" s="356" t="s">
        <v>15</v>
      </c>
      <c r="C79" s="356"/>
      <c r="D79" s="356"/>
      <c r="E79" s="356"/>
      <c r="F79" s="356"/>
      <c r="G79" s="356"/>
      <c r="H79" s="356"/>
      <c r="I79" s="75" t="s">
        <v>519</v>
      </c>
      <c r="J79" s="232"/>
      <c r="K79" s="233"/>
      <c r="L79" s="233"/>
      <c r="M79" s="158" t="s">
        <v>400</v>
      </c>
    </row>
    <row r="80" spans="1:13" x14ac:dyDescent="0.2">
      <c r="A80" s="74"/>
      <c r="B80" s="388" t="s">
        <v>394</v>
      </c>
      <c r="C80" s="389"/>
      <c r="D80" s="389"/>
      <c r="E80" s="389"/>
      <c r="F80" s="389"/>
      <c r="G80" s="389"/>
      <c r="H80" s="390"/>
      <c r="I80" s="75"/>
      <c r="J80" s="232"/>
      <c r="K80" s="233"/>
      <c r="L80" s="233"/>
      <c r="M80" s="158"/>
    </row>
    <row r="81" spans="1:13" x14ac:dyDescent="0.2">
      <c r="A81" s="74"/>
      <c r="B81" s="388" t="s">
        <v>395</v>
      </c>
      <c r="C81" s="389"/>
      <c r="D81" s="389"/>
      <c r="E81" s="389"/>
      <c r="F81" s="389"/>
      <c r="G81" s="389"/>
      <c r="H81" s="390"/>
      <c r="I81" s="75" t="s">
        <v>520</v>
      </c>
      <c r="J81" s="232"/>
      <c r="K81" s="233"/>
      <c r="L81" s="233"/>
      <c r="M81" s="158" t="s">
        <v>400</v>
      </c>
    </row>
    <row r="82" spans="1:13" ht="11.25" customHeight="1" x14ac:dyDescent="0.2">
      <c r="A82" s="74"/>
      <c r="B82" s="388" t="s">
        <v>396</v>
      </c>
      <c r="C82" s="389"/>
      <c r="D82" s="389"/>
      <c r="E82" s="389"/>
      <c r="F82" s="389"/>
      <c r="G82" s="389"/>
      <c r="H82" s="390"/>
      <c r="I82" s="75" t="s">
        <v>520</v>
      </c>
      <c r="J82" s="232"/>
      <c r="K82" s="233"/>
      <c r="L82" s="233"/>
      <c r="M82" s="158" t="s">
        <v>400</v>
      </c>
    </row>
    <row r="83" spans="1:13" x14ac:dyDescent="0.2">
      <c r="A83" s="74"/>
      <c r="B83" s="388" t="s">
        <v>397</v>
      </c>
      <c r="C83" s="389"/>
      <c r="D83" s="389"/>
      <c r="E83" s="389"/>
      <c r="F83" s="389"/>
      <c r="G83" s="389"/>
      <c r="H83" s="390"/>
      <c r="I83" s="75" t="s">
        <v>520</v>
      </c>
      <c r="J83" s="232"/>
      <c r="K83" s="233"/>
      <c r="L83" s="233"/>
      <c r="M83" s="158" t="s">
        <v>400</v>
      </c>
    </row>
    <row r="84" spans="1:13" x14ac:dyDescent="0.2">
      <c r="A84" s="74"/>
      <c r="B84" s="388" t="s">
        <v>398</v>
      </c>
      <c r="C84" s="389"/>
      <c r="D84" s="389"/>
      <c r="E84" s="389"/>
      <c r="F84" s="389"/>
      <c r="G84" s="389"/>
      <c r="H84" s="390"/>
      <c r="I84" s="75" t="s">
        <v>520</v>
      </c>
      <c r="J84" s="232"/>
      <c r="K84" s="233"/>
      <c r="L84" s="233"/>
      <c r="M84" s="158" t="s">
        <v>400</v>
      </c>
    </row>
    <row r="85" spans="1:13" x14ac:dyDescent="0.2">
      <c r="A85" s="74"/>
      <c r="B85" s="395" t="s">
        <v>399</v>
      </c>
      <c r="C85" s="396"/>
      <c r="D85" s="396"/>
      <c r="E85" s="396"/>
      <c r="F85" s="396"/>
      <c r="G85" s="396"/>
      <c r="H85" s="397"/>
      <c r="I85" s="75">
        <f>SUM(I81:I84)</f>
        <v>0</v>
      </c>
      <c r="J85" s="224"/>
      <c r="K85" s="234"/>
      <c r="L85" s="234"/>
      <c r="M85" s="158"/>
    </row>
    <row r="86" spans="1:13" ht="11.25" customHeight="1" x14ac:dyDescent="0.2">
      <c r="A86" s="74">
        <v>3</v>
      </c>
      <c r="B86" s="385" t="s">
        <v>16</v>
      </c>
      <c r="C86" s="386"/>
      <c r="D86" s="386"/>
      <c r="E86" s="386"/>
      <c r="F86" s="386"/>
      <c r="G86" s="386"/>
      <c r="H86" s="387"/>
      <c r="I86" s="75" t="s">
        <v>519</v>
      </c>
      <c r="J86" s="232"/>
      <c r="K86" s="233"/>
      <c r="L86" s="233"/>
      <c r="M86" s="158" t="s">
        <v>400</v>
      </c>
    </row>
    <row r="87" spans="1:13" ht="12.75" customHeight="1" x14ac:dyDescent="0.2">
      <c r="A87" s="77"/>
      <c r="B87" s="78"/>
      <c r="C87" s="78"/>
      <c r="D87" s="78"/>
      <c r="E87" s="78"/>
      <c r="F87" s="78"/>
      <c r="G87" s="78"/>
      <c r="H87" s="79" t="s">
        <v>232</v>
      </c>
      <c r="I87" s="75">
        <f>SUM($I$78,$I$79,$I$86)</f>
        <v>0</v>
      </c>
      <c r="J87" s="224"/>
      <c r="K87" s="234"/>
      <c r="L87" s="234"/>
      <c r="M87" s="158"/>
    </row>
    <row r="88" spans="1:13" ht="12.75" customHeight="1" x14ac:dyDescent="0.2">
      <c r="A88" s="391"/>
      <c r="B88" s="391"/>
      <c r="C88" s="391"/>
      <c r="D88" s="391"/>
      <c r="E88" s="391"/>
      <c r="F88" s="391"/>
      <c r="G88" s="391"/>
      <c r="H88" s="391"/>
      <c r="I88" s="391"/>
      <c r="J88" s="225"/>
      <c r="K88" s="237"/>
      <c r="L88" s="237"/>
      <c r="M88" s="159"/>
    </row>
    <row r="89" spans="1:13" ht="12.75" customHeight="1" x14ac:dyDescent="0.2">
      <c r="A89" s="80"/>
      <c r="B89" s="357" t="s">
        <v>233</v>
      </c>
      <c r="C89" s="358"/>
      <c r="D89" s="81">
        <v>1</v>
      </c>
      <c r="E89" s="81">
        <v>0.8</v>
      </c>
      <c r="F89" s="81">
        <v>0.5</v>
      </c>
      <c r="G89" s="81">
        <v>0.2</v>
      </c>
      <c r="H89" s="81">
        <v>0</v>
      </c>
      <c r="I89" s="82"/>
      <c r="J89" s="225"/>
      <c r="K89" s="237"/>
      <c r="L89" s="237"/>
      <c r="M89" s="159"/>
    </row>
    <row r="90" spans="1:13" ht="50.25" customHeight="1" x14ac:dyDescent="0.2">
      <c r="A90" s="80"/>
      <c r="B90" s="267"/>
      <c r="C90" s="268"/>
      <c r="D90" s="43" t="s">
        <v>237</v>
      </c>
      <c r="E90" s="43" t="s">
        <v>238</v>
      </c>
      <c r="F90" s="43" t="s">
        <v>239</v>
      </c>
      <c r="G90" s="43" t="s">
        <v>240</v>
      </c>
      <c r="H90" s="43" t="s">
        <v>241</v>
      </c>
      <c r="I90" s="82"/>
      <c r="J90" s="225"/>
      <c r="K90" s="237"/>
      <c r="L90" s="237"/>
      <c r="M90" s="159"/>
    </row>
    <row r="91" spans="1:13" x14ac:dyDescent="0.2">
      <c r="J91" s="225"/>
      <c r="K91" s="237"/>
      <c r="L91" s="237"/>
      <c r="M91" s="159"/>
    </row>
    <row r="92" spans="1:13" x14ac:dyDescent="0.2">
      <c r="A92" s="392" t="s">
        <v>11</v>
      </c>
      <c r="B92" s="393"/>
      <c r="C92" s="393"/>
      <c r="D92" s="393"/>
      <c r="E92" s="393"/>
      <c r="F92" s="393"/>
      <c r="G92" s="393"/>
      <c r="H92" s="393"/>
      <c r="I92" s="394"/>
      <c r="J92" s="226"/>
      <c r="K92" s="238"/>
      <c r="L92" s="238"/>
      <c r="M92" s="160"/>
    </row>
    <row r="93" spans="1:13" ht="24.75" customHeight="1" x14ac:dyDescent="0.2">
      <c r="A93" s="353" t="s">
        <v>38</v>
      </c>
      <c r="B93" s="354"/>
      <c r="C93" s="354"/>
      <c r="D93" s="354"/>
      <c r="E93" s="354"/>
      <c r="F93" s="354"/>
      <c r="G93" s="354"/>
      <c r="H93" s="354"/>
      <c r="I93" s="355"/>
      <c r="J93" s="221"/>
      <c r="K93" s="236"/>
      <c r="L93" s="236"/>
      <c r="M93" s="106"/>
    </row>
    <row r="94" spans="1:13" x14ac:dyDescent="0.2">
      <c r="A94" s="367" t="s">
        <v>31</v>
      </c>
      <c r="B94" s="368"/>
      <c r="C94" s="368"/>
      <c r="D94" s="368"/>
      <c r="E94" s="368"/>
      <c r="F94" s="368"/>
      <c r="G94" s="368"/>
      <c r="H94" s="368"/>
      <c r="I94" s="369"/>
      <c r="J94" s="223"/>
      <c r="K94" s="239"/>
      <c r="L94" s="239"/>
      <c r="M94" s="108"/>
    </row>
    <row r="95" spans="1:13" ht="12.75" customHeight="1" x14ac:dyDescent="0.2">
      <c r="A95" s="371" t="s">
        <v>32</v>
      </c>
      <c r="B95" s="371"/>
      <c r="C95" s="371"/>
      <c r="D95" s="371"/>
      <c r="E95" s="371"/>
      <c r="F95" s="371"/>
      <c r="G95" s="371"/>
      <c r="H95" s="371"/>
      <c r="I95" s="73" t="s">
        <v>4</v>
      </c>
      <c r="J95" s="224"/>
      <c r="K95" s="234"/>
      <c r="L95" s="234"/>
      <c r="M95" s="158"/>
    </row>
    <row r="96" spans="1:13" ht="22.5" customHeight="1" x14ac:dyDescent="0.2">
      <c r="A96" s="74">
        <v>1</v>
      </c>
      <c r="B96" s="356" t="s">
        <v>33</v>
      </c>
      <c r="C96" s="356"/>
      <c r="D96" s="356"/>
      <c r="E96" s="356"/>
      <c r="F96" s="356"/>
      <c r="G96" s="356"/>
      <c r="H96" s="356"/>
      <c r="I96" s="75" t="s">
        <v>519</v>
      </c>
      <c r="J96" s="232"/>
      <c r="K96" s="233"/>
      <c r="L96" s="233"/>
      <c r="M96" s="158" t="s">
        <v>400</v>
      </c>
    </row>
    <row r="97" spans="1:13" ht="12.75" customHeight="1" x14ac:dyDescent="0.2">
      <c r="A97" s="77"/>
      <c r="B97" s="78"/>
      <c r="C97" s="78"/>
      <c r="D97" s="78"/>
      <c r="E97" s="78"/>
      <c r="F97" s="78"/>
      <c r="G97" s="78"/>
      <c r="H97" s="79" t="s">
        <v>232</v>
      </c>
      <c r="I97" s="75">
        <f>SUM(I96)</f>
        <v>0</v>
      </c>
      <c r="J97" s="224"/>
      <c r="K97" s="234"/>
      <c r="L97" s="234"/>
      <c r="M97" s="158"/>
    </row>
    <row r="98" spans="1:13" x14ac:dyDescent="0.2">
      <c r="A98" s="83"/>
      <c r="B98" s="84"/>
      <c r="C98" s="84"/>
      <c r="D98" s="84"/>
      <c r="E98" s="84"/>
      <c r="F98" s="84"/>
      <c r="G98" s="84"/>
      <c r="H98" s="84"/>
      <c r="I98" s="68"/>
      <c r="J98" s="225"/>
      <c r="K98" s="237"/>
      <c r="L98" s="237"/>
      <c r="M98" s="159"/>
    </row>
    <row r="99" spans="1:13" ht="12.75" customHeight="1" x14ac:dyDescent="0.2">
      <c r="A99" s="80"/>
      <c r="B99" s="357" t="s">
        <v>233</v>
      </c>
      <c r="C99" s="358"/>
      <c r="D99" s="81">
        <v>1</v>
      </c>
      <c r="E99" s="81">
        <v>0.8</v>
      </c>
      <c r="F99" s="81">
        <v>0.5</v>
      </c>
      <c r="G99" s="81">
        <v>0.2</v>
      </c>
      <c r="H99" s="81">
        <v>0</v>
      </c>
      <c r="I99" s="82"/>
      <c r="J99" s="225"/>
      <c r="K99" s="237"/>
      <c r="L99" s="237"/>
      <c r="M99" s="159"/>
    </row>
    <row r="100" spans="1:13" ht="32.25" customHeight="1" x14ac:dyDescent="0.2">
      <c r="A100" s="80"/>
      <c r="B100" s="267"/>
      <c r="C100" s="268"/>
      <c r="D100" s="43" t="s">
        <v>242</v>
      </c>
      <c r="E100" s="43" t="s">
        <v>239</v>
      </c>
      <c r="F100" s="43" t="s">
        <v>239</v>
      </c>
      <c r="G100" s="43" t="s">
        <v>239</v>
      </c>
      <c r="H100" s="43" t="s">
        <v>243</v>
      </c>
      <c r="I100" s="82"/>
      <c r="J100" s="225"/>
      <c r="K100" s="237"/>
      <c r="L100" s="237"/>
      <c r="M100" s="159"/>
    </row>
    <row r="101" spans="1:13" x14ac:dyDescent="0.2">
      <c r="A101" s="83"/>
      <c r="B101" s="84"/>
      <c r="C101" s="84"/>
      <c r="D101" s="84"/>
      <c r="E101" s="84"/>
      <c r="F101" s="84"/>
      <c r="G101" s="84"/>
      <c r="H101" s="84"/>
      <c r="I101" s="68"/>
      <c r="J101" s="225"/>
      <c r="K101" s="237"/>
      <c r="L101" s="237"/>
      <c r="M101" s="159"/>
    </row>
    <row r="102" spans="1:13" x14ac:dyDescent="0.2">
      <c r="A102" s="392" t="s">
        <v>11</v>
      </c>
      <c r="B102" s="393"/>
      <c r="C102" s="393"/>
      <c r="D102" s="393"/>
      <c r="E102" s="393"/>
      <c r="F102" s="393"/>
      <c r="G102" s="393"/>
      <c r="H102" s="393"/>
      <c r="I102" s="394"/>
      <c r="J102" s="222"/>
      <c r="K102" s="240"/>
      <c r="L102" s="240"/>
      <c r="M102" s="107"/>
    </row>
    <row r="103" spans="1:13" ht="13.5" customHeight="1" x14ac:dyDescent="0.2">
      <c r="A103" s="353" t="s">
        <v>34</v>
      </c>
      <c r="B103" s="354"/>
      <c r="C103" s="354"/>
      <c r="D103" s="354"/>
      <c r="E103" s="354"/>
      <c r="F103" s="354"/>
      <c r="G103" s="354"/>
      <c r="H103" s="354"/>
      <c r="I103" s="355"/>
      <c r="J103" s="221"/>
      <c r="K103" s="236"/>
      <c r="L103" s="236"/>
      <c r="M103" s="106"/>
    </row>
    <row r="104" spans="1:13" x14ac:dyDescent="0.2">
      <c r="A104" s="367" t="s">
        <v>35</v>
      </c>
      <c r="B104" s="368"/>
      <c r="C104" s="368"/>
      <c r="D104" s="368"/>
      <c r="E104" s="368"/>
      <c r="F104" s="368"/>
      <c r="G104" s="368"/>
      <c r="H104" s="368"/>
      <c r="I104" s="369"/>
      <c r="J104" s="223"/>
      <c r="K104" s="239"/>
      <c r="L104" s="239"/>
      <c r="M104" s="108"/>
    </row>
    <row r="105" spans="1:13" ht="12.75" customHeight="1" x14ac:dyDescent="0.2">
      <c r="A105" s="353" t="s">
        <v>37</v>
      </c>
      <c r="B105" s="354"/>
      <c r="C105" s="354"/>
      <c r="D105" s="354"/>
      <c r="E105" s="354"/>
      <c r="F105" s="354"/>
      <c r="G105" s="354"/>
      <c r="H105" s="355"/>
      <c r="I105" s="73" t="s">
        <v>4</v>
      </c>
      <c r="J105" s="224"/>
      <c r="K105" s="234"/>
      <c r="L105" s="234"/>
      <c r="M105" s="158"/>
    </row>
    <row r="106" spans="1:13" ht="25.5" customHeight="1" x14ac:dyDescent="0.2">
      <c r="A106" s="74">
        <v>1</v>
      </c>
      <c r="B106" s="356" t="s">
        <v>36</v>
      </c>
      <c r="C106" s="356"/>
      <c r="D106" s="356"/>
      <c r="E106" s="356"/>
      <c r="F106" s="356"/>
      <c r="G106" s="356"/>
      <c r="H106" s="356"/>
      <c r="I106" s="75" t="s">
        <v>519</v>
      </c>
      <c r="J106" s="232"/>
      <c r="K106" s="234"/>
      <c r="L106" s="234"/>
      <c r="M106" s="158" t="s">
        <v>400</v>
      </c>
    </row>
    <row r="107" spans="1:13" ht="12.75" customHeight="1" x14ac:dyDescent="0.2">
      <c r="A107" s="77"/>
      <c r="B107" s="78"/>
      <c r="C107" s="78"/>
      <c r="D107" s="78"/>
      <c r="E107" s="78"/>
      <c r="F107" s="78"/>
      <c r="G107" s="78"/>
      <c r="H107" s="79" t="s">
        <v>232</v>
      </c>
      <c r="I107" s="75">
        <f>SUM(I106)</f>
        <v>0</v>
      </c>
      <c r="J107" s="224"/>
      <c r="K107" s="234"/>
      <c r="L107" s="234"/>
      <c r="M107" s="158"/>
    </row>
    <row r="108" spans="1:13" x14ac:dyDescent="0.2">
      <c r="A108" s="83"/>
      <c r="B108" s="84"/>
      <c r="C108" s="84"/>
      <c r="D108" s="84"/>
      <c r="E108" s="84"/>
      <c r="F108" s="84"/>
      <c r="G108" s="84"/>
      <c r="H108" s="84"/>
      <c r="I108" s="68"/>
      <c r="J108" s="225"/>
      <c r="K108" s="237"/>
      <c r="L108" s="237"/>
      <c r="M108" s="159"/>
    </row>
    <row r="109" spans="1:13" ht="12.75" customHeight="1" x14ac:dyDescent="0.2">
      <c r="A109" s="80"/>
      <c r="B109" s="357" t="s">
        <v>233</v>
      </c>
      <c r="C109" s="358"/>
      <c r="D109" s="81">
        <v>1</v>
      </c>
      <c r="E109" s="81">
        <v>0.8</v>
      </c>
      <c r="F109" s="81">
        <v>0.5</v>
      </c>
      <c r="G109" s="81">
        <v>0.2</v>
      </c>
      <c r="H109" s="81">
        <v>0</v>
      </c>
      <c r="I109" s="82"/>
      <c r="J109" s="225"/>
      <c r="K109" s="237"/>
      <c r="L109" s="237"/>
      <c r="M109" s="159"/>
    </row>
    <row r="110" spans="1:13" ht="64.5" customHeight="1" x14ac:dyDescent="0.2">
      <c r="A110" s="80"/>
      <c r="B110" s="267"/>
      <c r="C110" s="268"/>
      <c r="D110" s="43" t="s">
        <v>242</v>
      </c>
      <c r="E110" s="43" t="s">
        <v>239</v>
      </c>
      <c r="F110" s="43" t="s">
        <v>239</v>
      </c>
      <c r="G110" s="43" t="s">
        <v>239</v>
      </c>
      <c r="H110" s="43" t="s">
        <v>243</v>
      </c>
      <c r="I110" s="82"/>
      <c r="J110" s="225"/>
      <c r="K110" s="237"/>
      <c r="L110" s="237"/>
      <c r="M110" s="159"/>
    </row>
    <row r="111" spans="1:13" x14ac:dyDescent="0.2">
      <c r="A111" s="83"/>
      <c r="B111" s="84"/>
      <c r="C111" s="84"/>
      <c r="D111" s="84"/>
      <c r="E111" s="84"/>
      <c r="F111" s="84"/>
      <c r="G111" s="84"/>
      <c r="H111" s="84"/>
      <c r="I111" s="68"/>
      <c r="J111" s="225"/>
      <c r="K111" s="237"/>
      <c r="L111" s="237"/>
      <c r="M111" s="159"/>
    </row>
    <row r="112" spans="1:13" x14ac:dyDescent="0.2">
      <c r="A112" s="392" t="s">
        <v>11</v>
      </c>
      <c r="B112" s="393"/>
      <c r="C112" s="393"/>
      <c r="D112" s="393"/>
      <c r="E112" s="393"/>
      <c r="F112" s="393"/>
      <c r="G112" s="393"/>
      <c r="H112" s="393"/>
      <c r="I112" s="394"/>
      <c r="J112" s="222"/>
      <c r="K112" s="240"/>
      <c r="L112" s="240"/>
      <c r="M112" s="107"/>
    </row>
    <row r="113" spans="1:13" ht="12.75" customHeight="1" x14ac:dyDescent="0.2">
      <c r="A113" s="353" t="s">
        <v>34</v>
      </c>
      <c r="B113" s="354"/>
      <c r="C113" s="354"/>
      <c r="D113" s="354"/>
      <c r="E113" s="354"/>
      <c r="F113" s="354"/>
      <c r="G113" s="354"/>
      <c r="H113" s="354"/>
      <c r="I113" s="355"/>
      <c r="J113" s="221"/>
      <c r="K113" s="236"/>
      <c r="L113" s="236"/>
      <c r="M113" s="106"/>
    </row>
    <row r="114" spans="1:13" x14ac:dyDescent="0.2">
      <c r="A114" s="367" t="s">
        <v>39</v>
      </c>
      <c r="B114" s="368"/>
      <c r="C114" s="368"/>
      <c r="D114" s="368"/>
      <c r="E114" s="368"/>
      <c r="F114" s="368"/>
      <c r="G114" s="368"/>
      <c r="H114" s="368"/>
      <c r="I114" s="369"/>
      <c r="J114" s="223"/>
      <c r="K114" s="239"/>
      <c r="L114" s="239"/>
      <c r="M114" s="108"/>
    </row>
    <row r="115" spans="1:13" ht="12.75" customHeight="1" x14ac:dyDescent="0.2">
      <c r="A115" s="353"/>
      <c r="B115" s="354"/>
      <c r="C115" s="354"/>
      <c r="D115" s="354"/>
      <c r="E115" s="354"/>
      <c r="F115" s="354"/>
      <c r="G115" s="354"/>
      <c r="H115" s="355"/>
      <c r="I115" s="73" t="s">
        <v>4</v>
      </c>
      <c r="J115" s="224"/>
      <c r="K115" s="234"/>
      <c r="L115" s="234"/>
      <c r="M115" s="158"/>
    </row>
    <row r="116" spans="1:13" ht="25.5" customHeight="1" x14ac:dyDescent="0.2">
      <c r="A116" s="74">
        <v>1</v>
      </c>
      <c r="B116" s="356" t="s">
        <v>40</v>
      </c>
      <c r="C116" s="356"/>
      <c r="D116" s="356"/>
      <c r="E116" s="356"/>
      <c r="F116" s="356"/>
      <c r="G116" s="356"/>
      <c r="H116" s="356"/>
      <c r="I116" s="75" t="s">
        <v>519</v>
      </c>
      <c r="J116" s="232"/>
      <c r="K116" s="234"/>
      <c r="L116" s="234"/>
      <c r="M116" s="158" t="s">
        <v>400</v>
      </c>
    </row>
    <row r="117" spans="1:13" ht="12.75" customHeight="1" x14ac:dyDescent="0.2">
      <c r="A117" s="77"/>
      <c r="B117" s="78"/>
      <c r="C117" s="78"/>
      <c r="D117" s="78"/>
      <c r="E117" s="78"/>
      <c r="F117" s="78"/>
      <c r="G117" s="78"/>
      <c r="H117" s="79" t="s">
        <v>232</v>
      </c>
      <c r="I117" s="75">
        <f>SUM(I116)</f>
        <v>0</v>
      </c>
      <c r="J117" s="224"/>
      <c r="K117" s="234"/>
      <c r="L117" s="234"/>
      <c r="M117" s="158"/>
    </row>
    <row r="118" spans="1:13" x14ac:dyDescent="0.2">
      <c r="A118" s="83"/>
      <c r="B118" s="84"/>
      <c r="C118" s="84"/>
      <c r="D118" s="84"/>
      <c r="E118" s="84"/>
      <c r="F118" s="84"/>
      <c r="G118" s="84"/>
      <c r="H118" s="84"/>
      <c r="I118" s="68"/>
      <c r="J118" s="225"/>
      <c r="K118" s="237"/>
      <c r="L118" s="237"/>
      <c r="M118" s="159"/>
    </row>
    <row r="119" spans="1:13" ht="12.75" customHeight="1" x14ac:dyDescent="0.2">
      <c r="A119" s="80"/>
      <c r="B119" s="357" t="s">
        <v>233</v>
      </c>
      <c r="C119" s="358"/>
      <c r="D119" s="81">
        <v>1</v>
      </c>
      <c r="E119" s="81">
        <v>0.8</v>
      </c>
      <c r="F119" s="81">
        <v>0.5</v>
      </c>
      <c r="G119" s="81">
        <v>0.2</v>
      </c>
      <c r="H119" s="81">
        <v>0</v>
      </c>
      <c r="I119" s="82"/>
      <c r="J119" s="225"/>
      <c r="K119" s="237"/>
      <c r="L119" s="237"/>
      <c r="M119" s="159"/>
    </row>
    <row r="120" spans="1:13" ht="64.5" customHeight="1" x14ac:dyDescent="0.2">
      <c r="A120" s="80"/>
      <c r="B120" s="267"/>
      <c r="C120" s="268"/>
      <c r="D120" s="43" t="s">
        <v>242</v>
      </c>
      <c r="E120" s="43" t="s">
        <v>239</v>
      </c>
      <c r="F120" s="43" t="s">
        <v>239</v>
      </c>
      <c r="G120" s="43" t="s">
        <v>239</v>
      </c>
      <c r="H120" s="43" t="s">
        <v>243</v>
      </c>
      <c r="I120" s="82"/>
      <c r="J120" s="225"/>
      <c r="K120" s="237"/>
      <c r="L120" s="237"/>
      <c r="M120" s="159"/>
    </row>
    <row r="121" spans="1:13" x14ac:dyDescent="0.2">
      <c r="A121" s="83"/>
      <c r="B121" s="84"/>
      <c r="C121" s="84"/>
      <c r="D121" s="84"/>
      <c r="E121" s="84"/>
      <c r="F121" s="84"/>
      <c r="G121" s="84"/>
      <c r="H121" s="84"/>
      <c r="I121" s="68"/>
      <c r="J121" s="225"/>
      <c r="K121" s="237"/>
      <c r="L121" s="237"/>
      <c r="M121" s="159"/>
    </row>
    <row r="122" spans="1:13" x14ac:dyDescent="0.2">
      <c r="A122" s="392" t="s">
        <v>18</v>
      </c>
      <c r="B122" s="393"/>
      <c r="C122" s="393"/>
      <c r="D122" s="393"/>
      <c r="E122" s="393"/>
      <c r="F122" s="393"/>
      <c r="G122" s="393"/>
      <c r="H122" s="393"/>
      <c r="I122" s="394"/>
      <c r="J122" s="226"/>
      <c r="K122" s="238"/>
      <c r="L122" s="238"/>
      <c r="M122" s="160"/>
    </row>
    <row r="123" spans="1:13" ht="25.5" customHeight="1" x14ac:dyDescent="0.2">
      <c r="A123" s="353" t="s">
        <v>19</v>
      </c>
      <c r="B123" s="354"/>
      <c r="C123" s="354"/>
      <c r="D123" s="354"/>
      <c r="E123" s="354"/>
      <c r="F123" s="354"/>
      <c r="G123" s="354"/>
      <c r="H123" s="354"/>
      <c r="I123" s="355"/>
      <c r="J123" s="221"/>
      <c r="K123" s="236"/>
      <c r="L123" s="236"/>
      <c r="M123" s="106"/>
    </row>
    <row r="124" spans="1:13" x14ac:dyDescent="0.2">
      <c r="A124" s="367" t="s">
        <v>29</v>
      </c>
      <c r="B124" s="368"/>
      <c r="C124" s="368"/>
      <c r="D124" s="368"/>
      <c r="E124" s="368"/>
      <c r="F124" s="368"/>
      <c r="G124" s="368"/>
      <c r="H124" s="368"/>
      <c r="I124" s="369"/>
      <c r="J124" s="223"/>
      <c r="K124" s="239"/>
      <c r="L124" s="239"/>
      <c r="M124" s="108"/>
    </row>
    <row r="125" spans="1:13" x14ac:dyDescent="0.2">
      <c r="A125" s="353" t="s">
        <v>20</v>
      </c>
      <c r="B125" s="354"/>
      <c r="C125" s="354"/>
      <c r="D125" s="354"/>
      <c r="E125" s="354"/>
      <c r="F125" s="354"/>
      <c r="G125" s="354"/>
      <c r="H125" s="355"/>
      <c r="I125" s="73" t="s">
        <v>4</v>
      </c>
      <c r="J125" s="224"/>
      <c r="K125" s="234"/>
      <c r="L125" s="234"/>
      <c r="M125" s="158"/>
    </row>
    <row r="126" spans="1:13" ht="23.25" customHeight="1" x14ac:dyDescent="0.2">
      <c r="A126" s="74">
        <v>1</v>
      </c>
      <c r="B126" s="385" t="s">
        <v>30</v>
      </c>
      <c r="C126" s="386"/>
      <c r="D126" s="386"/>
      <c r="E126" s="386"/>
      <c r="F126" s="386"/>
      <c r="G126" s="386"/>
      <c r="H126" s="387"/>
      <c r="I126" s="75" t="s">
        <v>519</v>
      </c>
      <c r="J126" s="224"/>
      <c r="K126" s="234"/>
      <c r="L126" s="234"/>
      <c r="M126" s="158" t="s">
        <v>400</v>
      </c>
    </row>
    <row r="127" spans="1:13" ht="12.75" customHeight="1" x14ac:dyDescent="0.2">
      <c r="A127" s="74"/>
      <c r="B127" s="364" t="s">
        <v>402</v>
      </c>
      <c r="C127" s="365"/>
      <c r="D127" s="365"/>
      <c r="E127" s="365"/>
      <c r="F127" s="365"/>
      <c r="G127" s="365"/>
      <c r="H127" s="366"/>
      <c r="I127" s="75">
        <f>SUM(I128)</f>
        <v>0</v>
      </c>
      <c r="J127" s="224"/>
      <c r="K127" s="234"/>
      <c r="L127" s="234"/>
      <c r="M127" s="158" t="s">
        <v>400</v>
      </c>
    </row>
    <row r="128" spans="1:13" ht="12.75" customHeight="1" x14ac:dyDescent="0.2">
      <c r="A128" s="74"/>
      <c r="B128" s="361" t="s">
        <v>403</v>
      </c>
      <c r="C128" s="362"/>
      <c r="D128" s="362"/>
      <c r="E128" s="362"/>
      <c r="F128" s="362"/>
      <c r="G128" s="362"/>
      <c r="H128" s="363"/>
      <c r="I128" s="75" t="s">
        <v>520</v>
      </c>
      <c r="J128" s="232"/>
      <c r="K128" s="234"/>
      <c r="L128" s="234"/>
      <c r="M128" s="158" t="s">
        <v>400</v>
      </c>
    </row>
    <row r="129" spans="1:13" ht="24.75" customHeight="1" x14ac:dyDescent="0.2">
      <c r="A129" s="74"/>
      <c r="B129" s="361" t="s">
        <v>408</v>
      </c>
      <c r="C129" s="362"/>
      <c r="D129" s="362"/>
      <c r="E129" s="362"/>
      <c r="F129" s="362"/>
      <c r="G129" s="362"/>
      <c r="H129" s="363"/>
      <c r="I129" s="75"/>
      <c r="J129" s="232"/>
      <c r="K129" s="234"/>
      <c r="L129" s="234"/>
      <c r="M129" s="158"/>
    </row>
    <row r="130" spans="1:13" ht="12.75" customHeight="1" x14ac:dyDescent="0.2">
      <c r="A130" s="74"/>
      <c r="B130" s="379" t="s">
        <v>404</v>
      </c>
      <c r="C130" s="380"/>
      <c r="D130" s="380"/>
      <c r="E130" s="380"/>
      <c r="F130" s="380"/>
      <c r="G130" s="380"/>
      <c r="H130" s="381"/>
      <c r="I130" s="75">
        <f>SUM(I131:I134)</f>
        <v>0</v>
      </c>
      <c r="J130" s="224"/>
      <c r="K130" s="234"/>
      <c r="L130" s="234"/>
      <c r="M130" s="158"/>
    </row>
    <row r="131" spans="1:13" ht="12.75" customHeight="1" x14ac:dyDescent="0.2">
      <c r="A131" s="74"/>
      <c r="B131" s="361" t="s">
        <v>405</v>
      </c>
      <c r="C131" s="362"/>
      <c r="D131" s="362"/>
      <c r="E131" s="362"/>
      <c r="F131" s="362"/>
      <c r="G131" s="362"/>
      <c r="H131" s="363"/>
      <c r="I131" s="75" t="s">
        <v>520</v>
      </c>
      <c r="J131" s="232"/>
      <c r="K131" s="234"/>
      <c r="L131" s="234"/>
      <c r="M131" s="158" t="s">
        <v>400</v>
      </c>
    </row>
    <row r="132" spans="1:13" ht="12" customHeight="1" x14ac:dyDescent="0.2">
      <c r="A132" s="74"/>
      <c r="B132" s="361" t="s">
        <v>406</v>
      </c>
      <c r="C132" s="362"/>
      <c r="D132" s="362"/>
      <c r="E132" s="362"/>
      <c r="F132" s="362"/>
      <c r="G132" s="362"/>
      <c r="H132" s="363"/>
      <c r="I132" s="75" t="s">
        <v>520</v>
      </c>
      <c r="J132" s="232"/>
      <c r="K132" s="234"/>
      <c r="L132" s="234"/>
      <c r="M132" s="158" t="s">
        <v>400</v>
      </c>
    </row>
    <row r="133" spans="1:13" ht="12.75" customHeight="1" x14ac:dyDescent="0.2">
      <c r="A133" s="74"/>
      <c r="B133" s="361" t="s">
        <v>407</v>
      </c>
      <c r="C133" s="362"/>
      <c r="D133" s="362"/>
      <c r="E133" s="362"/>
      <c r="F133" s="362"/>
      <c r="G133" s="362"/>
      <c r="H133" s="363"/>
      <c r="I133" s="75" t="s">
        <v>520</v>
      </c>
      <c r="J133" s="232"/>
      <c r="K133" s="234"/>
      <c r="L133" s="234"/>
      <c r="M133" s="158" t="s">
        <v>400</v>
      </c>
    </row>
    <row r="134" spans="1:13" ht="25.5" customHeight="1" x14ac:dyDescent="0.2">
      <c r="A134" s="74"/>
      <c r="B134" s="361" t="s">
        <v>546</v>
      </c>
      <c r="C134" s="362"/>
      <c r="D134" s="362"/>
      <c r="E134" s="362"/>
      <c r="F134" s="362"/>
      <c r="G134" s="362"/>
      <c r="H134" s="363"/>
      <c r="I134" s="75" t="s">
        <v>520</v>
      </c>
      <c r="J134" s="232"/>
      <c r="K134" s="234"/>
      <c r="L134" s="234"/>
      <c r="M134" s="158" t="s">
        <v>400</v>
      </c>
    </row>
    <row r="135" spans="1:13" x14ac:dyDescent="0.2">
      <c r="A135" s="74"/>
      <c r="B135" s="97"/>
      <c r="C135" s="98"/>
      <c r="D135" s="98"/>
      <c r="E135" s="98"/>
      <c r="F135" s="98"/>
      <c r="G135" s="98"/>
      <c r="H135" s="99" t="s">
        <v>352</v>
      </c>
      <c r="I135" s="75">
        <f>SUM(I130,I127)</f>
        <v>0</v>
      </c>
      <c r="J135" s="224"/>
      <c r="K135" s="234"/>
      <c r="L135" s="234"/>
      <c r="M135" s="158"/>
    </row>
    <row r="136" spans="1:13" ht="33.75" customHeight="1" x14ac:dyDescent="0.2">
      <c r="A136" s="74">
        <v>2</v>
      </c>
      <c r="B136" s="356" t="s">
        <v>41</v>
      </c>
      <c r="C136" s="356"/>
      <c r="D136" s="356"/>
      <c r="E136" s="356"/>
      <c r="F136" s="356"/>
      <c r="G136" s="356"/>
      <c r="H136" s="356"/>
      <c r="I136" s="75" t="s">
        <v>519</v>
      </c>
      <c r="J136" s="224"/>
      <c r="K136" s="234"/>
      <c r="L136" s="234"/>
      <c r="M136" s="158" t="s">
        <v>400</v>
      </c>
    </row>
    <row r="137" spans="1:13" ht="12.75" customHeight="1" x14ac:dyDescent="0.2">
      <c r="A137" s="74"/>
      <c r="B137" s="364" t="s">
        <v>402</v>
      </c>
      <c r="C137" s="365"/>
      <c r="D137" s="365"/>
      <c r="E137" s="365"/>
      <c r="F137" s="365"/>
      <c r="G137" s="365"/>
      <c r="H137" s="366"/>
      <c r="I137" s="75" t="s">
        <v>400</v>
      </c>
      <c r="J137" s="224"/>
      <c r="K137" s="234"/>
      <c r="L137" s="234"/>
      <c r="M137" s="158" t="s">
        <v>400</v>
      </c>
    </row>
    <row r="138" spans="1:13" ht="33.75" customHeight="1" x14ac:dyDescent="0.2">
      <c r="A138" s="74"/>
      <c r="B138" s="361" t="s">
        <v>409</v>
      </c>
      <c r="C138" s="362"/>
      <c r="D138" s="362"/>
      <c r="E138" s="362"/>
      <c r="F138" s="362"/>
      <c r="G138" s="362"/>
      <c r="H138" s="363"/>
      <c r="I138" s="75" t="s">
        <v>520</v>
      </c>
      <c r="J138" s="224"/>
      <c r="K138" s="234"/>
      <c r="L138" s="234"/>
      <c r="M138" s="158" t="s">
        <v>400</v>
      </c>
    </row>
    <row r="139" spans="1:13" ht="12.75" customHeight="1" x14ac:dyDescent="0.2">
      <c r="A139" s="74"/>
      <c r="B139" s="379" t="s">
        <v>404</v>
      </c>
      <c r="C139" s="380"/>
      <c r="D139" s="380"/>
      <c r="E139" s="380"/>
      <c r="F139" s="380"/>
      <c r="G139" s="380"/>
      <c r="H139" s="381"/>
      <c r="I139" s="75" t="s">
        <v>400</v>
      </c>
      <c r="J139" s="224"/>
      <c r="K139" s="234"/>
      <c r="L139" s="234"/>
      <c r="M139" s="158"/>
    </row>
    <row r="140" spans="1:13" ht="24.75" customHeight="1" x14ac:dyDescent="0.2">
      <c r="A140" s="74"/>
      <c r="B140" s="361" t="s">
        <v>410</v>
      </c>
      <c r="C140" s="362"/>
      <c r="D140" s="362"/>
      <c r="E140" s="362"/>
      <c r="F140" s="362"/>
      <c r="G140" s="362"/>
      <c r="H140" s="363"/>
      <c r="I140" s="75" t="s">
        <v>520</v>
      </c>
      <c r="J140" s="224"/>
      <c r="K140" s="234"/>
      <c r="L140" s="234"/>
      <c r="M140" s="158"/>
    </row>
    <row r="141" spans="1:13" ht="12" customHeight="1" x14ac:dyDescent="0.2">
      <c r="A141" s="74"/>
      <c r="B141" s="361" t="s">
        <v>411</v>
      </c>
      <c r="C141" s="362"/>
      <c r="D141" s="362"/>
      <c r="E141" s="362"/>
      <c r="F141" s="362"/>
      <c r="G141" s="362"/>
      <c r="H141" s="363"/>
      <c r="I141" s="75" t="s">
        <v>520</v>
      </c>
      <c r="J141" s="224"/>
      <c r="K141" s="234"/>
      <c r="L141" s="234"/>
      <c r="M141" s="158"/>
    </row>
    <row r="142" spans="1:13" x14ac:dyDescent="0.2">
      <c r="A142" s="74"/>
      <c r="B142" s="97"/>
      <c r="C142" s="98"/>
      <c r="D142" s="98"/>
      <c r="E142" s="98"/>
      <c r="F142" s="98"/>
      <c r="G142" s="98"/>
      <c r="H142" s="99" t="s">
        <v>352</v>
      </c>
      <c r="I142" s="75">
        <f>SUM(I139,I137)</f>
        <v>0</v>
      </c>
      <c r="J142" s="224"/>
      <c r="K142" s="234"/>
      <c r="L142" s="234"/>
      <c r="M142" s="158"/>
    </row>
    <row r="143" spans="1:13" ht="23.25" customHeight="1" x14ac:dyDescent="0.2">
      <c r="A143" s="74">
        <v>3</v>
      </c>
      <c r="B143" s="356" t="s">
        <v>521</v>
      </c>
      <c r="C143" s="356"/>
      <c r="D143" s="356"/>
      <c r="E143" s="356"/>
      <c r="F143" s="356"/>
      <c r="G143" s="356"/>
      <c r="H143" s="356"/>
      <c r="I143" s="75" t="s">
        <v>519</v>
      </c>
      <c r="J143" s="224"/>
      <c r="K143" s="234"/>
      <c r="L143" s="234"/>
      <c r="M143" s="158" t="s">
        <v>400</v>
      </c>
    </row>
    <row r="144" spans="1:13" ht="12.75" customHeight="1" x14ac:dyDescent="0.2">
      <c r="A144" s="77"/>
      <c r="B144" s="78"/>
      <c r="C144" s="78"/>
      <c r="D144" s="78"/>
      <c r="E144" s="78"/>
      <c r="F144" s="78"/>
      <c r="G144" s="78"/>
      <c r="H144" s="79" t="s">
        <v>232</v>
      </c>
      <c r="I144" s="75">
        <f>SUM($I$126,$I$136,$I$143)</f>
        <v>0</v>
      </c>
      <c r="J144" s="224"/>
      <c r="K144" s="234"/>
      <c r="L144" s="234"/>
      <c r="M144" s="158"/>
    </row>
    <row r="145" spans="1:13" x14ac:dyDescent="0.2">
      <c r="A145" s="83"/>
      <c r="B145" s="84"/>
      <c r="C145" s="84"/>
      <c r="D145" s="84"/>
      <c r="E145" s="84"/>
      <c r="F145" s="84"/>
      <c r="G145" s="84"/>
      <c r="H145" s="84"/>
      <c r="I145" s="68"/>
      <c r="J145" s="225"/>
      <c r="K145" s="237"/>
      <c r="L145" s="237"/>
      <c r="M145" s="159"/>
    </row>
    <row r="146" spans="1:13" ht="12.75" customHeight="1" x14ac:dyDescent="0.2">
      <c r="A146" s="80"/>
      <c r="B146" s="357" t="s">
        <v>233</v>
      </c>
      <c r="C146" s="358"/>
      <c r="D146" s="81">
        <v>1</v>
      </c>
      <c r="E146" s="81">
        <v>0.8</v>
      </c>
      <c r="F146" s="81">
        <v>0.5</v>
      </c>
      <c r="G146" s="81">
        <v>0.2</v>
      </c>
      <c r="H146" s="81">
        <v>0</v>
      </c>
      <c r="I146" s="82"/>
      <c r="J146" s="225"/>
      <c r="K146" s="237"/>
      <c r="L146" s="237"/>
      <c r="M146" s="159"/>
    </row>
    <row r="147" spans="1:13" ht="54" customHeight="1" x14ac:dyDescent="0.2">
      <c r="A147" s="80"/>
      <c r="B147" s="267"/>
      <c r="C147" s="268"/>
      <c r="D147" s="43" t="s">
        <v>237</v>
      </c>
      <c r="E147" s="43" t="s">
        <v>238</v>
      </c>
      <c r="F147" s="43" t="s">
        <v>239</v>
      </c>
      <c r="G147" s="43" t="s">
        <v>244</v>
      </c>
      <c r="H147" s="43" t="s">
        <v>241</v>
      </c>
      <c r="I147" s="82"/>
      <c r="J147" s="225"/>
      <c r="K147" s="237"/>
      <c r="L147" s="237"/>
      <c r="M147" s="159"/>
    </row>
    <row r="148" spans="1:13" x14ac:dyDescent="0.2">
      <c r="A148" s="83"/>
      <c r="B148" s="84"/>
      <c r="C148" s="84"/>
      <c r="D148" s="84"/>
      <c r="E148" s="84"/>
      <c r="F148" s="84"/>
      <c r="G148" s="84"/>
      <c r="H148" s="84"/>
      <c r="I148" s="68"/>
      <c r="J148" s="225"/>
      <c r="K148" s="237"/>
      <c r="L148" s="237"/>
      <c r="M148" s="159"/>
    </row>
    <row r="149" spans="1:13" x14ac:dyDescent="0.2">
      <c r="A149" s="392" t="s">
        <v>43</v>
      </c>
      <c r="B149" s="393"/>
      <c r="C149" s="393"/>
      <c r="D149" s="393"/>
      <c r="E149" s="393"/>
      <c r="F149" s="393"/>
      <c r="G149" s="393"/>
      <c r="H149" s="393"/>
      <c r="I149" s="394"/>
      <c r="J149" s="225"/>
      <c r="K149" s="237"/>
      <c r="L149" s="237"/>
      <c r="M149" s="159"/>
    </row>
    <row r="150" spans="1:13" ht="147.75" customHeight="1" x14ac:dyDescent="0.2">
      <c r="A150" s="353" t="s">
        <v>369</v>
      </c>
      <c r="B150" s="354"/>
      <c r="C150" s="354"/>
      <c r="D150" s="354"/>
      <c r="E150" s="354"/>
      <c r="F150" s="354"/>
      <c r="G150" s="354"/>
      <c r="H150" s="354"/>
      <c r="I150" s="355"/>
      <c r="J150" s="225"/>
      <c r="K150" s="237"/>
      <c r="L150" s="237"/>
      <c r="M150" s="159"/>
    </row>
    <row r="151" spans="1:13" x14ac:dyDescent="0.2">
      <c r="A151" s="401" t="s">
        <v>44</v>
      </c>
      <c r="B151" s="401"/>
      <c r="C151" s="401"/>
      <c r="D151" s="401"/>
      <c r="E151" s="401"/>
      <c r="F151" s="401"/>
      <c r="G151" s="401"/>
      <c r="H151" s="401"/>
      <c r="I151" s="401"/>
      <c r="J151" s="225"/>
      <c r="K151" s="237"/>
      <c r="L151" s="237"/>
      <c r="M151" s="159"/>
    </row>
    <row r="152" spans="1:13" x14ac:dyDescent="0.2">
      <c r="A152" s="403" t="s">
        <v>45</v>
      </c>
      <c r="B152" s="403"/>
      <c r="C152" s="403"/>
      <c r="D152" s="403"/>
      <c r="E152" s="403"/>
      <c r="F152" s="403"/>
      <c r="G152" s="403"/>
      <c r="H152" s="403"/>
      <c r="I152" s="403"/>
      <c r="J152" s="225"/>
      <c r="K152" s="237"/>
      <c r="L152" s="237"/>
      <c r="M152" s="159"/>
    </row>
    <row r="153" spans="1:13" s="67" customFormat="1" x14ac:dyDescent="0.2">
      <c r="A153" s="404" t="s">
        <v>48</v>
      </c>
      <c r="B153" s="404"/>
      <c r="C153" s="404"/>
      <c r="D153" s="404"/>
      <c r="E153" s="404"/>
      <c r="F153" s="85"/>
      <c r="G153" s="85" t="s">
        <v>47</v>
      </c>
      <c r="H153" s="85"/>
      <c r="I153" s="85" t="s">
        <v>46</v>
      </c>
      <c r="J153" s="227"/>
      <c r="K153" s="227"/>
      <c r="L153" s="227"/>
      <c r="M153" s="161"/>
    </row>
    <row r="154" spans="1:13" x14ac:dyDescent="0.2">
      <c r="A154" s="74" t="s">
        <v>49</v>
      </c>
      <c r="B154" s="371" t="s">
        <v>67</v>
      </c>
      <c r="C154" s="371"/>
      <c r="D154" s="371"/>
      <c r="E154" s="371"/>
      <c r="F154" s="75">
        <f>'CREDENTIALING FILE AUDIT TOOL'!$H$67</f>
        <v>8</v>
      </c>
      <c r="G154" s="75" t="s">
        <v>50</v>
      </c>
      <c r="H154" s="75">
        <f>'CREDENTIALING FILE AUDIT TOOL'!$H$68</f>
        <v>8</v>
      </c>
      <c r="I154" s="86">
        <f>'CREDENTIALING FILE AUDIT TOOL'!$H$69</f>
        <v>1</v>
      </c>
      <c r="J154" s="225"/>
      <c r="K154" s="237"/>
      <c r="L154" s="237"/>
      <c r="M154" s="159"/>
    </row>
    <row r="155" spans="1:13" x14ac:dyDescent="0.2">
      <c r="A155" s="74" t="s">
        <v>51</v>
      </c>
      <c r="B155" s="371" t="s">
        <v>68</v>
      </c>
      <c r="C155" s="371"/>
      <c r="D155" s="371"/>
      <c r="E155" s="371"/>
      <c r="F155" s="75">
        <f>'CREDENTIALING FILE AUDIT TOOL'!$I$67</f>
        <v>8</v>
      </c>
      <c r="G155" s="75" t="s">
        <v>50</v>
      </c>
      <c r="H155" s="75">
        <f>'CREDENTIALING FILE AUDIT TOOL'!$I$68</f>
        <v>8</v>
      </c>
      <c r="I155" s="86">
        <f>'CREDENTIALING FILE AUDIT TOOL'!$I$69</f>
        <v>1</v>
      </c>
      <c r="J155" s="225"/>
      <c r="K155" s="237"/>
      <c r="L155" s="237"/>
      <c r="M155" s="159"/>
    </row>
    <row r="156" spans="1:13" x14ac:dyDescent="0.2">
      <c r="A156" s="74" t="s">
        <v>51</v>
      </c>
      <c r="B156" s="371" t="s">
        <v>69</v>
      </c>
      <c r="C156" s="371"/>
      <c r="D156" s="371"/>
      <c r="E156" s="371"/>
      <c r="F156" s="75">
        <f>'CREDENTIALING FILE AUDIT TOOL'!$J$67</f>
        <v>8</v>
      </c>
      <c r="G156" s="75" t="s">
        <v>50</v>
      </c>
      <c r="H156" s="75">
        <f>'CREDENTIALING FILE AUDIT TOOL'!$J$68</f>
        <v>8</v>
      </c>
      <c r="I156" s="86">
        <f>'CREDENTIALING FILE AUDIT TOOL'!$J$69</f>
        <v>1</v>
      </c>
      <c r="J156" s="225"/>
      <c r="K156" s="237"/>
      <c r="L156" s="237"/>
      <c r="M156" s="159"/>
    </row>
    <row r="157" spans="1:13" x14ac:dyDescent="0.2">
      <c r="A157" s="74" t="s">
        <v>52</v>
      </c>
      <c r="B157" s="370" t="s">
        <v>543</v>
      </c>
      <c r="C157" s="371"/>
      <c r="D157" s="371"/>
      <c r="E157" s="371"/>
      <c r="F157" s="75">
        <f>'CREDENTIALING FILE AUDIT TOOL'!$K$67</f>
        <v>8</v>
      </c>
      <c r="G157" s="75" t="s">
        <v>50</v>
      </c>
      <c r="H157" s="75">
        <f>'CREDENTIALING FILE AUDIT TOOL'!$K$68</f>
        <v>8</v>
      </c>
      <c r="I157" s="86">
        <f>'CREDENTIALING FILE AUDIT TOOL'!$K$69</f>
        <v>1</v>
      </c>
      <c r="J157" s="225"/>
      <c r="K157" s="237"/>
      <c r="L157" s="237"/>
      <c r="M157" s="159"/>
    </row>
    <row r="158" spans="1:13" x14ac:dyDescent="0.2">
      <c r="A158" s="74" t="s">
        <v>53</v>
      </c>
      <c r="B158" s="370" t="s">
        <v>544</v>
      </c>
      <c r="C158" s="371"/>
      <c r="D158" s="371"/>
      <c r="E158" s="371"/>
      <c r="F158" s="75">
        <f>'CREDENTIALING FILE AUDIT TOOL'!$L$67</f>
        <v>8</v>
      </c>
      <c r="G158" s="75" t="s">
        <v>50</v>
      </c>
      <c r="H158" s="75">
        <f>'CREDENTIALING FILE AUDIT TOOL'!$L$68</f>
        <v>8</v>
      </c>
      <c r="I158" s="86">
        <f>'CREDENTIALING FILE AUDIT TOOL'!$L$69</f>
        <v>1</v>
      </c>
      <c r="J158" s="225"/>
      <c r="K158" s="237"/>
      <c r="L158" s="237"/>
      <c r="M158" s="159"/>
    </row>
    <row r="159" spans="1:13" x14ac:dyDescent="0.2">
      <c r="A159" s="74" t="s">
        <v>54</v>
      </c>
      <c r="B159" s="371" t="s">
        <v>70</v>
      </c>
      <c r="C159" s="371"/>
      <c r="D159" s="371"/>
      <c r="E159" s="371"/>
      <c r="F159" s="75">
        <f>'CREDENTIALING FILE AUDIT TOOL'!$M$67</f>
        <v>8</v>
      </c>
      <c r="G159" s="75" t="s">
        <v>50</v>
      </c>
      <c r="H159" s="75">
        <f>'CREDENTIALING FILE AUDIT TOOL'!$M$68</f>
        <v>8</v>
      </c>
      <c r="I159" s="86">
        <f>'CREDENTIALING FILE AUDIT TOOL'!$M$69</f>
        <v>1</v>
      </c>
      <c r="J159" s="225"/>
      <c r="K159" s="237"/>
      <c r="L159" s="237"/>
      <c r="M159" s="159"/>
    </row>
    <row r="160" spans="1:13" ht="12" customHeight="1" x14ac:dyDescent="0.2">
      <c r="A160" s="74" t="s">
        <v>55</v>
      </c>
      <c r="B160" s="370" t="s">
        <v>246</v>
      </c>
      <c r="C160" s="371"/>
      <c r="D160" s="371"/>
      <c r="E160" s="371"/>
      <c r="F160" s="75">
        <f>'CREDENTIALING FILE AUDIT TOOL'!$N$67</f>
        <v>8</v>
      </c>
      <c r="G160" s="75" t="s">
        <v>50</v>
      </c>
      <c r="H160" s="75">
        <f>'CREDENTIALING FILE AUDIT TOOL'!$N$68</f>
        <v>8</v>
      </c>
      <c r="I160" s="86">
        <f>'CREDENTIALING FILE AUDIT TOOL'!$N$69</f>
        <v>1</v>
      </c>
      <c r="J160" s="225"/>
      <c r="K160" s="237"/>
      <c r="L160" s="237"/>
      <c r="M160" s="159"/>
    </row>
    <row r="161" spans="1:13" x14ac:dyDescent="0.2">
      <c r="A161" s="402" t="s">
        <v>247</v>
      </c>
      <c r="B161" s="402"/>
      <c r="C161" s="402"/>
      <c r="D161" s="402"/>
      <c r="E161" s="402"/>
      <c r="F161" s="402"/>
      <c r="G161" s="402"/>
      <c r="H161" s="402"/>
      <c r="I161" s="402"/>
      <c r="J161" s="225"/>
      <c r="K161" s="237"/>
      <c r="L161" s="237"/>
      <c r="M161" s="159"/>
    </row>
    <row r="162" spans="1:13" ht="24.75" customHeight="1" x14ac:dyDescent="0.2">
      <c r="A162" s="74" t="s">
        <v>57</v>
      </c>
      <c r="B162" s="385" t="s">
        <v>87</v>
      </c>
      <c r="C162" s="386"/>
      <c r="D162" s="386"/>
      <c r="E162" s="387"/>
      <c r="F162" s="75">
        <f>'CREDENTIALING FILE AUDIT TOOL'!$O$67</f>
        <v>8</v>
      </c>
      <c r="G162" s="75" t="s">
        <v>50</v>
      </c>
      <c r="H162" s="75">
        <f>'CREDENTIALING FILE AUDIT TOOL'!$O$68</f>
        <v>8</v>
      </c>
      <c r="I162" s="86">
        <f>'CREDENTIALING FILE AUDIT TOOL'!$O$69</f>
        <v>1</v>
      </c>
      <c r="J162" s="225"/>
      <c r="K162" s="237"/>
      <c r="L162" s="237"/>
      <c r="M162" s="159"/>
    </row>
    <row r="163" spans="1:13" x14ac:dyDescent="0.2">
      <c r="A163" s="74" t="s">
        <v>58</v>
      </c>
      <c r="B163" s="371" t="s">
        <v>250</v>
      </c>
      <c r="C163" s="371"/>
      <c r="D163" s="371"/>
      <c r="E163" s="371"/>
      <c r="F163" s="75">
        <f>'CREDENTIALING FILE AUDIT TOOL'!$P$67</f>
        <v>8</v>
      </c>
      <c r="G163" s="75" t="s">
        <v>50</v>
      </c>
      <c r="H163" s="75">
        <f>'CREDENTIALING FILE AUDIT TOOL'!$P$68</f>
        <v>8</v>
      </c>
      <c r="I163" s="86">
        <f>'CREDENTIALING FILE AUDIT TOOL'!$P$69</f>
        <v>1</v>
      </c>
      <c r="J163" s="225"/>
      <c r="K163" s="237"/>
      <c r="L163" s="237"/>
      <c r="M163" s="159"/>
    </row>
    <row r="164" spans="1:13" x14ac:dyDescent="0.2">
      <c r="A164" s="74" t="s">
        <v>59</v>
      </c>
      <c r="B164" s="371" t="s">
        <v>248</v>
      </c>
      <c r="C164" s="371"/>
      <c r="D164" s="371"/>
      <c r="E164" s="371"/>
      <c r="F164" s="75">
        <f>'CREDENTIALING FILE AUDIT TOOL'!$Q$67</f>
        <v>8</v>
      </c>
      <c r="G164" s="75" t="s">
        <v>50</v>
      </c>
      <c r="H164" s="75">
        <f>'CREDENTIALING FILE AUDIT TOOL'!$Q$68</f>
        <v>8</v>
      </c>
      <c r="I164" s="86">
        <f>'CREDENTIALING FILE AUDIT TOOL'!$Q$69</f>
        <v>1</v>
      </c>
      <c r="J164" s="225"/>
      <c r="K164" s="237"/>
      <c r="L164" s="237"/>
      <c r="M164" s="159"/>
    </row>
    <row r="165" spans="1:13" x14ac:dyDescent="0.2">
      <c r="A165" s="74" t="s">
        <v>60</v>
      </c>
      <c r="B165" s="371" t="s">
        <v>251</v>
      </c>
      <c r="C165" s="371"/>
      <c r="D165" s="371"/>
      <c r="E165" s="371"/>
      <c r="F165" s="75">
        <f>'CREDENTIALING FILE AUDIT TOOL'!$R$67</f>
        <v>8</v>
      </c>
      <c r="G165" s="75" t="s">
        <v>50</v>
      </c>
      <c r="H165" s="75">
        <f>'CREDENTIALING FILE AUDIT TOOL'!$R$68</f>
        <v>8</v>
      </c>
      <c r="I165" s="86">
        <f>'CREDENTIALING FILE AUDIT TOOL'!$R$69</f>
        <v>1</v>
      </c>
      <c r="J165" s="225"/>
      <c r="K165" s="237"/>
      <c r="L165" s="237"/>
      <c r="M165" s="159"/>
    </row>
    <row r="166" spans="1:13" x14ac:dyDescent="0.2">
      <c r="A166" s="402" t="s">
        <v>56</v>
      </c>
      <c r="B166" s="402"/>
      <c r="C166" s="402"/>
      <c r="D166" s="402"/>
      <c r="E166" s="402"/>
      <c r="F166" s="402"/>
      <c r="G166" s="402"/>
      <c r="H166" s="402"/>
      <c r="I166" s="402"/>
      <c r="J166" s="225"/>
      <c r="K166" s="237"/>
      <c r="L166" s="237"/>
      <c r="M166" s="159"/>
    </row>
    <row r="167" spans="1:13" ht="21" customHeight="1" x14ac:dyDescent="0.2">
      <c r="A167" s="74" t="s">
        <v>61</v>
      </c>
      <c r="B167" s="405" t="s">
        <v>75</v>
      </c>
      <c r="C167" s="406"/>
      <c r="D167" s="406"/>
      <c r="E167" s="407"/>
      <c r="F167" s="75">
        <f>'CREDENTIALING FILE AUDIT TOOL'!$S$67</f>
        <v>8</v>
      </c>
      <c r="G167" s="75" t="s">
        <v>50</v>
      </c>
      <c r="H167" s="75">
        <f>'CREDENTIALING FILE AUDIT TOOL'!$S$68</f>
        <v>8</v>
      </c>
      <c r="I167" s="86">
        <f>'CREDENTIALING FILE AUDIT TOOL'!$S$69</f>
        <v>1</v>
      </c>
      <c r="J167" s="225"/>
      <c r="K167" s="237"/>
      <c r="L167" s="237"/>
      <c r="M167" s="159"/>
    </row>
    <row r="168" spans="1:13" x14ac:dyDescent="0.2">
      <c r="A168" s="74" t="s">
        <v>62</v>
      </c>
      <c r="B168" s="370" t="s">
        <v>77</v>
      </c>
      <c r="C168" s="370"/>
      <c r="D168" s="370"/>
      <c r="E168" s="370"/>
      <c r="F168" s="75">
        <f>'CREDENTIALING FILE AUDIT TOOL'!$T$67</f>
        <v>8</v>
      </c>
      <c r="G168" s="75" t="s">
        <v>50</v>
      </c>
      <c r="H168" s="75">
        <f>'CREDENTIALING FILE AUDIT TOOL'!$T$68</f>
        <v>8</v>
      </c>
      <c r="I168" s="86">
        <f>'CREDENTIALING FILE AUDIT TOOL'!$T$69</f>
        <v>1</v>
      </c>
      <c r="J168" s="225"/>
      <c r="K168" s="237"/>
      <c r="L168" s="237"/>
      <c r="M168" s="159"/>
    </row>
    <row r="169" spans="1:13" x14ac:dyDescent="0.2">
      <c r="A169" s="74" t="s">
        <v>63</v>
      </c>
      <c r="B169" s="370" t="s">
        <v>76</v>
      </c>
      <c r="C169" s="370"/>
      <c r="D169" s="370"/>
      <c r="E169" s="370"/>
      <c r="F169" s="75">
        <f>'CREDENTIALING FILE AUDIT TOOL'!$U$67</f>
        <v>8</v>
      </c>
      <c r="G169" s="75" t="s">
        <v>50</v>
      </c>
      <c r="H169" s="75">
        <f>'CREDENTIALING FILE AUDIT TOOL'!$U$68</f>
        <v>8</v>
      </c>
      <c r="I169" s="86">
        <f>'CREDENTIALING FILE AUDIT TOOL'!$U$69</f>
        <v>1</v>
      </c>
      <c r="J169" s="225"/>
      <c r="K169" s="237"/>
      <c r="L169" s="237"/>
      <c r="M169" s="159"/>
    </row>
    <row r="170" spans="1:13" x14ac:dyDescent="0.2">
      <c r="A170" s="74" t="s">
        <v>64</v>
      </c>
      <c r="B170" s="370" t="s">
        <v>78</v>
      </c>
      <c r="C170" s="370"/>
      <c r="D170" s="370"/>
      <c r="E170" s="370"/>
      <c r="F170" s="75">
        <f>'CREDENTIALING FILE AUDIT TOOL'!$V$67</f>
        <v>8</v>
      </c>
      <c r="G170" s="75" t="s">
        <v>50</v>
      </c>
      <c r="H170" s="75">
        <f>'CREDENTIALING FILE AUDIT TOOL'!$V$68</f>
        <v>8</v>
      </c>
      <c r="I170" s="86">
        <f>'CREDENTIALING FILE AUDIT TOOL'!$V$69</f>
        <v>1</v>
      </c>
      <c r="J170" s="225"/>
      <c r="K170" s="237"/>
      <c r="L170" s="237"/>
      <c r="M170" s="159"/>
    </row>
    <row r="171" spans="1:13" x14ac:dyDescent="0.2">
      <c r="A171" s="74" t="s">
        <v>65</v>
      </c>
      <c r="B171" s="370" t="s">
        <v>79</v>
      </c>
      <c r="C171" s="370"/>
      <c r="D171" s="370"/>
      <c r="E171" s="370"/>
      <c r="F171" s="75">
        <f>'CREDENTIALING FILE AUDIT TOOL'!$W$67</f>
        <v>8</v>
      </c>
      <c r="G171" s="75" t="s">
        <v>50</v>
      </c>
      <c r="H171" s="75">
        <f>'CREDENTIALING FILE AUDIT TOOL'!$W$68</f>
        <v>8</v>
      </c>
      <c r="I171" s="86">
        <f>'CREDENTIALING FILE AUDIT TOOL'!$W$69</f>
        <v>1</v>
      </c>
      <c r="J171" s="225"/>
      <c r="K171" s="237"/>
      <c r="L171" s="237"/>
      <c r="M171" s="159"/>
    </row>
    <row r="172" spans="1:13" ht="21" customHeight="1" x14ac:dyDescent="0.2">
      <c r="A172" s="74" t="s">
        <v>66</v>
      </c>
      <c r="B172" s="370" t="s">
        <v>80</v>
      </c>
      <c r="C172" s="370"/>
      <c r="D172" s="370"/>
      <c r="E172" s="370"/>
      <c r="F172" s="75">
        <f>'CREDENTIALING FILE AUDIT TOOL'!$X$67</f>
        <v>8</v>
      </c>
      <c r="G172" s="75" t="s">
        <v>50</v>
      </c>
      <c r="H172" s="75">
        <f>'CREDENTIALING FILE AUDIT TOOL'!$X$68</f>
        <v>8</v>
      </c>
      <c r="I172" s="86">
        <f>'CREDENTIALING FILE AUDIT TOOL'!$X$69</f>
        <v>1</v>
      </c>
      <c r="J172" s="225"/>
      <c r="K172" s="237"/>
      <c r="L172" s="237"/>
      <c r="M172" s="159"/>
    </row>
    <row r="173" spans="1:13" x14ac:dyDescent="0.2">
      <c r="A173" s="402" t="s">
        <v>247</v>
      </c>
      <c r="B173" s="402"/>
      <c r="C173" s="402"/>
      <c r="D173" s="402"/>
      <c r="E173" s="402"/>
      <c r="F173" s="402"/>
      <c r="G173" s="402"/>
      <c r="H173" s="402"/>
      <c r="I173" s="402"/>
      <c r="J173" s="225"/>
      <c r="K173" s="237"/>
      <c r="L173" s="237"/>
      <c r="M173" s="159"/>
    </row>
    <row r="174" spans="1:13" ht="13.5" customHeight="1" x14ac:dyDescent="0.2">
      <c r="A174" s="74" t="s">
        <v>252</v>
      </c>
      <c r="B174" s="385" t="s">
        <v>412</v>
      </c>
      <c r="C174" s="386"/>
      <c r="D174" s="386"/>
      <c r="E174" s="387"/>
      <c r="F174" s="75">
        <f>'CREDENTIALING FILE AUDIT TOOL'!$Y$67</f>
        <v>8</v>
      </c>
      <c r="G174" s="75" t="s">
        <v>50</v>
      </c>
      <c r="H174" s="75">
        <f>'CREDENTIALING FILE AUDIT TOOL'!$Y$68</f>
        <v>8</v>
      </c>
      <c r="I174" s="86">
        <f>'CREDENTIALING FILE AUDIT TOOL'!$Y$69</f>
        <v>1</v>
      </c>
      <c r="J174" s="225"/>
      <c r="K174" s="237"/>
      <c r="L174" s="237"/>
      <c r="M174" s="159"/>
    </row>
    <row r="175" spans="1:13" x14ac:dyDescent="0.2">
      <c r="A175" s="74" t="s">
        <v>253</v>
      </c>
      <c r="B175" s="371" t="s">
        <v>295</v>
      </c>
      <c r="C175" s="371"/>
      <c r="D175" s="371"/>
      <c r="E175" s="371"/>
      <c r="F175" s="75">
        <f>'CREDENTIALING FILE AUDIT TOOL'!$Z$67</f>
        <v>8</v>
      </c>
      <c r="G175" s="75" t="s">
        <v>50</v>
      </c>
      <c r="H175" s="75">
        <f>'CREDENTIALING FILE AUDIT TOOL'!$Z$68</f>
        <v>8</v>
      </c>
      <c r="I175" s="86">
        <f>'CREDENTIALING FILE AUDIT TOOL'!$Z$69</f>
        <v>1</v>
      </c>
      <c r="J175" s="225"/>
      <c r="K175" s="237"/>
      <c r="L175" s="237"/>
      <c r="M175" s="159"/>
    </row>
    <row r="176" spans="1:13" x14ac:dyDescent="0.2">
      <c r="J176" s="225"/>
      <c r="K176" s="237"/>
      <c r="L176" s="237"/>
      <c r="M176" s="159"/>
    </row>
    <row r="177" spans="1:13" x14ac:dyDescent="0.2">
      <c r="A177" s="392" t="s">
        <v>43</v>
      </c>
      <c r="B177" s="393"/>
      <c r="C177" s="393"/>
      <c r="D177" s="393"/>
      <c r="E177" s="393"/>
      <c r="F177" s="393"/>
      <c r="G177" s="393"/>
      <c r="H177" s="393"/>
      <c r="I177" s="394"/>
      <c r="J177" s="225"/>
      <c r="K177" s="237"/>
      <c r="L177" s="237"/>
      <c r="M177" s="159"/>
    </row>
    <row r="178" spans="1:13" x14ac:dyDescent="0.2">
      <c r="A178" s="367" t="s">
        <v>71</v>
      </c>
      <c r="B178" s="368"/>
      <c r="C178" s="368"/>
      <c r="D178" s="368"/>
      <c r="E178" s="368"/>
      <c r="F178" s="368"/>
      <c r="G178" s="368"/>
      <c r="H178" s="368"/>
      <c r="I178" s="369"/>
      <c r="J178" s="225"/>
      <c r="K178" s="237"/>
      <c r="L178" s="237"/>
      <c r="M178" s="159"/>
    </row>
    <row r="179" spans="1:13" x14ac:dyDescent="0.2">
      <c r="A179" s="353" t="s">
        <v>72</v>
      </c>
      <c r="B179" s="354"/>
      <c r="C179" s="354"/>
      <c r="D179" s="354"/>
      <c r="E179" s="354"/>
      <c r="F179" s="354"/>
      <c r="G179" s="354"/>
      <c r="H179" s="355"/>
      <c r="I179" s="73" t="s">
        <v>4</v>
      </c>
      <c r="J179" s="225"/>
      <c r="K179" s="237"/>
      <c r="L179" s="237"/>
      <c r="M179" s="159"/>
    </row>
    <row r="180" spans="1:13" ht="12.75" customHeight="1" x14ac:dyDescent="0.2">
      <c r="A180" s="74">
        <v>1</v>
      </c>
      <c r="B180" s="385" t="s">
        <v>274</v>
      </c>
      <c r="C180" s="386"/>
      <c r="D180" s="386"/>
      <c r="E180" s="386"/>
      <c r="F180" s="386"/>
      <c r="G180" s="386"/>
      <c r="H180" s="387"/>
      <c r="I180" s="100">
        <f>'CREDENTIALING FILE AUDIT TOOL'!$H$69</f>
        <v>1</v>
      </c>
      <c r="J180" s="225"/>
      <c r="K180" s="237"/>
      <c r="L180" s="237"/>
      <c r="M180" s="159"/>
    </row>
    <row r="181" spans="1:13" ht="12.75" customHeight="1" x14ac:dyDescent="0.2">
      <c r="A181" s="74">
        <v>2</v>
      </c>
      <c r="B181" s="356" t="s">
        <v>275</v>
      </c>
      <c r="C181" s="356"/>
      <c r="D181" s="356"/>
      <c r="E181" s="356"/>
      <c r="F181" s="356"/>
      <c r="G181" s="356"/>
      <c r="H181" s="356"/>
      <c r="I181" s="100">
        <f>'CREDENTIALING FILE AUDIT TOOL'!$I$69</f>
        <v>1</v>
      </c>
      <c r="J181" s="225"/>
      <c r="K181" s="237"/>
      <c r="L181" s="237"/>
      <c r="M181" s="159"/>
    </row>
    <row r="182" spans="1:13" ht="12" customHeight="1" x14ac:dyDescent="0.2">
      <c r="A182" s="74">
        <v>3</v>
      </c>
      <c r="B182" s="356" t="s">
        <v>276</v>
      </c>
      <c r="C182" s="356"/>
      <c r="D182" s="356"/>
      <c r="E182" s="356"/>
      <c r="F182" s="356"/>
      <c r="G182" s="356"/>
      <c r="H182" s="356"/>
      <c r="I182" s="100">
        <f>'CREDENTIALING FILE AUDIT TOOL'!$K$69</f>
        <v>1</v>
      </c>
      <c r="J182" s="225"/>
      <c r="K182" s="237"/>
      <c r="L182" s="237"/>
      <c r="M182" s="159"/>
    </row>
    <row r="183" spans="1:13" ht="12" customHeight="1" x14ac:dyDescent="0.2">
      <c r="A183" s="74">
        <v>4</v>
      </c>
      <c r="B183" s="356" t="s">
        <v>277</v>
      </c>
      <c r="C183" s="356"/>
      <c r="D183" s="356"/>
      <c r="E183" s="356"/>
      <c r="F183" s="356"/>
      <c r="G183" s="356"/>
      <c r="H183" s="356"/>
      <c r="I183" s="100">
        <f>'CREDENTIALING FILE AUDIT TOOL'!$L$69</f>
        <v>1</v>
      </c>
      <c r="J183" s="225"/>
      <c r="K183" s="237"/>
      <c r="L183" s="237"/>
      <c r="M183" s="159"/>
    </row>
    <row r="184" spans="1:13" ht="12.75" customHeight="1" x14ac:dyDescent="0.2">
      <c r="A184" s="74">
        <v>5</v>
      </c>
      <c r="B184" s="356" t="s">
        <v>278</v>
      </c>
      <c r="C184" s="356"/>
      <c r="D184" s="356"/>
      <c r="E184" s="356"/>
      <c r="F184" s="356"/>
      <c r="G184" s="356"/>
      <c r="H184" s="356"/>
      <c r="I184" s="100">
        <f>'CREDENTIALING FILE AUDIT TOOL'!$M$69</f>
        <v>1</v>
      </c>
      <c r="J184" s="225"/>
      <c r="K184" s="237"/>
      <c r="L184" s="237"/>
      <c r="M184" s="159"/>
    </row>
    <row r="185" spans="1:13" ht="12.75" customHeight="1" x14ac:dyDescent="0.2">
      <c r="A185" s="74">
        <v>6</v>
      </c>
      <c r="B185" s="356" t="s">
        <v>279</v>
      </c>
      <c r="C185" s="356"/>
      <c r="D185" s="356"/>
      <c r="E185" s="356"/>
      <c r="F185" s="356"/>
      <c r="G185" s="356"/>
      <c r="H185" s="356"/>
      <c r="I185" s="100">
        <f>'CREDENTIALING FILE AUDIT TOOL'!$N$69</f>
        <v>1</v>
      </c>
      <c r="J185" s="225"/>
      <c r="K185" s="237"/>
      <c r="L185" s="237"/>
      <c r="M185" s="159"/>
    </row>
    <row r="186" spans="1:13" x14ac:dyDescent="0.2">
      <c r="J186" s="225"/>
      <c r="K186" s="237"/>
      <c r="L186" s="237"/>
      <c r="M186" s="159"/>
    </row>
    <row r="187" spans="1:13" ht="12.75" customHeight="1" x14ac:dyDescent="0.2">
      <c r="A187" s="80"/>
      <c r="B187" s="357" t="s">
        <v>233</v>
      </c>
      <c r="C187" s="358"/>
      <c r="D187" s="81">
        <v>1</v>
      </c>
      <c r="E187" s="81">
        <v>0.8</v>
      </c>
      <c r="F187" s="81">
        <v>0.5</v>
      </c>
      <c r="G187" s="81">
        <v>0.2</v>
      </c>
      <c r="H187" s="81">
        <v>0</v>
      </c>
      <c r="I187" s="82"/>
      <c r="J187" s="225"/>
      <c r="K187" s="237"/>
      <c r="L187" s="237"/>
      <c r="M187" s="159"/>
    </row>
    <row r="188" spans="1:13" ht="103.5" customHeight="1" x14ac:dyDescent="0.2">
      <c r="A188" s="80"/>
      <c r="B188" s="359"/>
      <c r="C188" s="360"/>
      <c r="D188" s="43" t="s">
        <v>263</v>
      </c>
      <c r="E188" s="43" t="s">
        <v>265</v>
      </c>
      <c r="F188" s="43" t="s">
        <v>522</v>
      </c>
      <c r="G188" s="43" t="s">
        <v>523</v>
      </c>
      <c r="H188" s="43" t="s">
        <v>524</v>
      </c>
      <c r="I188" s="82"/>
      <c r="J188" s="225"/>
      <c r="K188" s="237"/>
      <c r="L188" s="237"/>
      <c r="M188" s="159"/>
    </row>
    <row r="189" spans="1:13" x14ac:dyDescent="0.2">
      <c r="A189" s="83"/>
      <c r="B189" s="84"/>
      <c r="C189" s="84"/>
      <c r="D189" s="84"/>
      <c r="E189" s="84"/>
      <c r="F189" s="84"/>
      <c r="G189" s="84"/>
      <c r="H189" s="84"/>
      <c r="I189" s="68"/>
      <c r="J189" s="225"/>
      <c r="K189" s="237"/>
      <c r="L189" s="237"/>
      <c r="M189" s="159"/>
    </row>
    <row r="190" spans="1:13" x14ac:dyDescent="0.2">
      <c r="A190" s="392" t="s">
        <v>43</v>
      </c>
      <c r="B190" s="393"/>
      <c r="C190" s="393"/>
      <c r="D190" s="393"/>
      <c r="E190" s="393"/>
      <c r="F190" s="393"/>
      <c r="G190" s="393"/>
      <c r="H190" s="393"/>
      <c r="I190" s="394"/>
      <c r="J190" s="225"/>
      <c r="K190" s="237"/>
      <c r="L190" s="237"/>
      <c r="M190" s="159"/>
    </row>
    <row r="191" spans="1:13" x14ac:dyDescent="0.2">
      <c r="A191" s="367" t="s">
        <v>71</v>
      </c>
      <c r="B191" s="368"/>
      <c r="C191" s="368"/>
      <c r="D191" s="368"/>
      <c r="E191" s="368"/>
      <c r="F191" s="368"/>
      <c r="G191" s="368"/>
      <c r="H191" s="368"/>
      <c r="I191" s="369"/>
      <c r="J191" s="225"/>
      <c r="K191" s="237"/>
      <c r="L191" s="237"/>
      <c r="M191" s="159"/>
    </row>
    <row r="192" spans="1:13" x14ac:dyDescent="0.2">
      <c r="A192" s="353" t="s">
        <v>72</v>
      </c>
      <c r="B192" s="354"/>
      <c r="C192" s="354"/>
      <c r="D192" s="354"/>
      <c r="E192" s="354"/>
      <c r="F192" s="354"/>
      <c r="G192" s="354"/>
      <c r="H192" s="355"/>
      <c r="I192" s="73" t="s">
        <v>4</v>
      </c>
      <c r="J192" s="225"/>
      <c r="K192" s="237"/>
      <c r="L192" s="237"/>
      <c r="M192" s="159"/>
    </row>
    <row r="193" spans="1:13" ht="12.75" customHeight="1" x14ac:dyDescent="0.2">
      <c r="A193" s="74">
        <v>2</v>
      </c>
      <c r="B193" s="356" t="s">
        <v>275</v>
      </c>
      <c r="C193" s="356"/>
      <c r="D193" s="356"/>
      <c r="E193" s="356"/>
      <c r="F193" s="356"/>
      <c r="G193" s="356"/>
      <c r="H193" s="356"/>
      <c r="I193" s="100">
        <f>'CREDENTIALING FILE AUDIT TOOL'!$J$69</f>
        <v>1</v>
      </c>
      <c r="J193" s="225"/>
      <c r="K193" s="237"/>
      <c r="L193" s="237"/>
      <c r="M193" s="159"/>
    </row>
    <row r="194" spans="1:13" ht="12.75" customHeight="1" x14ac:dyDescent="0.2">
      <c r="A194" s="87"/>
      <c r="B194" s="88"/>
      <c r="C194" s="88"/>
      <c r="D194" s="88"/>
      <c r="E194" s="88"/>
      <c r="F194" s="88"/>
      <c r="G194" s="88"/>
      <c r="H194" s="88"/>
      <c r="I194" s="89"/>
      <c r="J194" s="225"/>
      <c r="K194" s="237"/>
      <c r="L194" s="237"/>
      <c r="M194" s="159"/>
    </row>
    <row r="195" spans="1:13" ht="12.75" customHeight="1" x14ac:dyDescent="0.2">
      <c r="A195" s="80"/>
      <c r="B195" s="357" t="s">
        <v>233</v>
      </c>
      <c r="C195" s="358"/>
      <c r="D195" s="81">
        <v>1</v>
      </c>
      <c r="E195" s="81">
        <v>0.8</v>
      </c>
      <c r="F195" s="81">
        <v>0.5</v>
      </c>
      <c r="G195" s="81">
        <v>0.2</v>
      </c>
      <c r="H195" s="81">
        <v>0</v>
      </c>
      <c r="I195" s="82"/>
      <c r="J195" s="225"/>
      <c r="K195" s="237"/>
      <c r="L195" s="237"/>
      <c r="M195" s="159"/>
    </row>
    <row r="196" spans="1:13" ht="33" customHeight="1" x14ac:dyDescent="0.2">
      <c r="A196" s="80"/>
      <c r="B196" s="359"/>
      <c r="C196" s="360"/>
      <c r="D196" s="43" t="s">
        <v>242</v>
      </c>
      <c r="E196" s="43" t="s">
        <v>239</v>
      </c>
      <c r="F196" s="43" t="s">
        <v>239</v>
      </c>
      <c r="G196" s="43" t="s">
        <v>239</v>
      </c>
      <c r="H196" s="43" t="s">
        <v>243</v>
      </c>
      <c r="I196" s="82"/>
      <c r="J196" s="225"/>
      <c r="K196" s="237"/>
      <c r="L196" s="237"/>
      <c r="M196" s="159"/>
    </row>
    <row r="197" spans="1:13" s="68" customFormat="1" x14ac:dyDescent="0.2">
      <c r="A197" s="83"/>
      <c r="B197" s="84"/>
      <c r="C197" s="84"/>
      <c r="D197" s="84"/>
      <c r="E197" s="84"/>
      <c r="F197" s="84"/>
      <c r="G197" s="84"/>
      <c r="H197" s="84"/>
      <c r="J197" s="228"/>
      <c r="K197" s="241"/>
      <c r="L197" s="241"/>
      <c r="M197" s="162"/>
    </row>
    <row r="198" spans="1:13" x14ac:dyDescent="0.2">
      <c r="A198" s="350" t="s">
        <v>74</v>
      </c>
      <c r="B198" s="351"/>
      <c r="C198" s="351"/>
      <c r="D198" s="351"/>
      <c r="E198" s="351"/>
      <c r="F198" s="351"/>
      <c r="G198" s="351"/>
      <c r="H198" s="351"/>
      <c r="I198" s="352"/>
      <c r="J198" s="225"/>
      <c r="K198" s="237"/>
      <c r="L198" s="237"/>
      <c r="M198" s="159"/>
    </row>
    <row r="199" spans="1:13" x14ac:dyDescent="0.2">
      <c r="A199" s="367" t="s">
        <v>305</v>
      </c>
      <c r="B199" s="368"/>
      <c r="C199" s="368"/>
      <c r="D199" s="368"/>
      <c r="E199" s="368"/>
      <c r="F199" s="368"/>
      <c r="G199" s="368"/>
      <c r="H199" s="368"/>
      <c r="I199" s="369"/>
      <c r="J199" s="225"/>
      <c r="K199" s="237"/>
      <c r="L199" s="237"/>
      <c r="M199" s="159"/>
    </row>
    <row r="200" spans="1:13" ht="25.5" customHeight="1" x14ac:dyDescent="0.2">
      <c r="A200" s="353" t="s">
        <v>85</v>
      </c>
      <c r="B200" s="354"/>
      <c r="C200" s="354"/>
      <c r="D200" s="354"/>
      <c r="E200" s="354"/>
      <c r="F200" s="354"/>
      <c r="G200" s="354"/>
      <c r="H200" s="355"/>
      <c r="I200" s="73" t="s">
        <v>4</v>
      </c>
      <c r="J200" s="225"/>
      <c r="K200" s="237"/>
      <c r="L200" s="237"/>
      <c r="M200" s="159"/>
    </row>
    <row r="201" spans="1:13" ht="12.75" customHeight="1" x14ac:dyDescent="0.2">
      <c r="A201" s="74">
        <v>1</v>
      </c>
      <c r="B201" s="385" t="s">
        <v>87</v>
      </c>
      <c r="C201" s="386"/>
      <c r="D201" s="386"/>
      <c r="E201" s="386"/>
      <c r="F201" s="386"/>
      <c r="G201" s="386"/>
      <c r="H201" s="387"/>
      <c r="I201" s="100">
        <f>'CREDENTIALING FILE AUDIT TOOL'!$O$69</f>
        <v>1</v>
      </c>
      <c r="J201" s="225"/>
      <c r="K201" s="237"/>
      <c r="L201" s="237"/>
      <c r="M201" s="159"/>
    </row>
    <row r="202" spans="1:13" ht="12.75" customHeight="1" x14ac:dyDescent="0.2">
      <c r="A202" s="74">
        <v>2</v>
      </c>
      <c r="B202" s="356" t="s">
        <v>88</v>
      </c>
      <c r="C202" s="356"/>
      <c r="D202" s="356"/>
      <c r="E202" s="356"/>
      <c r="F202" s="356"/>
      <c r="G202" s="356"/>
      <c r="H202" s="356"/>
      <c r="I202" s="100">
        <f>'CREDENTIALING FILE AUDIT TOOL'!$P$69</f>
        <v>1</v>
      </c>
      <c r="J202" s="225"/>
      <c r="K202" s="237"/>
      <c r="L202" s="237"/>
      <c r="M202" s="159"/>
    </row>
    <row r="203" spans="1:13" ht="12.75" customHeight="1" x14ac:dyDescent="0.2">
      <c r="A203" s="83"/>
      <c r="B203" s="84"/>
      <c r="C203" s="84"/>
      <c r="D203" s="84"/>
      <c r="E203" s="84"/>
      <c r="F203" s="84"/>
      <c r="G203" s="84"/>
      <c r="H203" s="84"/>
      <c r="I203" s="68"/>
      <c r="J203" s="225"/>
      <c r="K203" s="237"/>
      <c r="L203" s="237"/>
      <c r="M203" s="159"/>
    </row>
    <row r="204" spans="1:13" ht="12.75" customHeight="1" x14ac:dyDescent="0.2">
      <c r="A204" s="80"/>
      <c r="B204" s="357" t="s">
        <v>233</v>
      </c>
      <c r="C204" s="358"/>
      <c r="D204" s="81">
        <v>1</v>
      </c>
      <c r="E204" s="81">
        <v>0.8</v>
      </c>
      <c r="F204" s="81">
        <v>0.5</v>
      </c>
      <c r="G204" s="81">
        <v>0.2</v>
      </c>
      <c r="H204" s="81">
        <v>0</v>
      </c>
      <c r="I204" s="82"/>
      <c r="J204" s="225"/>
      <c r="K204" s="237"/>
      <c r="L204" s="237"/>
      <c r="M204" s="159"/>
    </row>
    <row r="205" spans="1:13" ht="97.5" customHeight="1" x14ac:dyDescent="0.2">
      <c r="A205" s="80"/>
      <c r="B205" s="359"/>
      <c r="C205" s="360"/>
      <c r="D205" s="43" t="s">
        <v>269</v>
      </c>
      <c r="E205" s="43" t="s">
        <v>270</v>
      </c>
      <c r="F205" s="43" t="s">
        <v>271</v>
      </c>
      <c r="G205" s="43" t="s">
        <v>272</v>
      </c>
      <c r="H205" s="43" t="s">
        <v>273</v>
      </c>
      <c r="I205" s="82"/>
      <c r="J205" s="225"/>
      <c r="K205" s="237"/>
      <c r="L205" s="237"/>
      <c r="M205" s="159"/>
    </row>
    <row r="206" spans="1:13" x14ac:dyDescent="0.2">
      <c r="A206" s="83"/>
      <c r="B206" s="84"/>
      <c r="C206" s="84"/>
      <c r="D206" s="84"/>
      <c r="E206" s="84"/>
      <c r="F206" s="84"/>
      <c r="G206" s="84"/>
      <c r="H206" s="84"/>
      <c r="I206" s="68"/>
      <c r="J206" s="225"/>
      <c r="K206" s="237"/>
      <c r="L206" s="237"/>
      <c r="M206" s="159"/>
    </row>
    <row r="207" spans="1:13" x14ac:dyDescent="0.2">
      <c r="A207" s="367" t="s">
        <v>306</v>
      </c>
      <c r="B207" s="368"/>
      <c r="C207" s="368"/>
      <c r="D207" s="368"/>
      <c r="E207" s="368"/>
      <c r="F207" s="368"/>
      <c r="G207" s="368"/>
      <c r="H207" s="368"/>
      <c r="I207" s="369"/>
      <c r="J207" s="225"/>
      <c r="K207" s="237"/>
      <c r="L207" s="237"/>
      <c r="M207" s="159"/>
    </row>
    <row r="208" spans="1:13" ht="15.75" customHeight="1" x14ac:dyDescent="0.2">
      <c r="A208" s="353"/>
      <c r="B208" s="354"/>
      <c r="C208" s="354"/>
      <c r="D208" s="354"/>
      <c r="E208" s="354"/>
      <c r="F208" s="354"/>
      <c r="G208" s="354"/>
      <c r="H208" s="355"/>
      <c r="I208" s="73" t="s">
        <v>4</v>
      </c>
      <c r="J208" s="225"/>
      <c r="K208" s="237"/>
      <c r="L208" s="237"/>
      <c r="M208" s="159"/>
    </row>
    <row r="209" spans="1:13" ht="12.75" customHeight="1" x14ac:dyDescent="0.2">
      <c r="A209" s="74">
        <v>1</v>
      </c>
      <c r="B209" s="385" t="s">
        <v>109</v>
      </c>
      <c r="C209" s="386"/>
      <c r="D209" s="386"/>
      <c r="E209" s="386"/>
      <c r="F209" s="386"/>
      <c r="G209" s="386"/>
      <c r="H209" s="387"/>
      <c r="I209" s="100">
        <f>'CREDENTIALING FILE AUDIT TOOL'!Q69</f>
        <v>1</v>
      </c>
      <c r="J209" s="225"/>
      <c r="K209" s="237"/>
      <c r="L209" s="237"/>
      <c r="M209" s="159"/>
    </row>
    <row r="210" spans="1:13" ht="12.75" customHeight="1" x14ac:dyDescent="0.2">
      <c r="A210" s="87"/>
      <c r="B210" s="88"/>
      <c r="C210" s="88"/>
      <c r="D210" s="88"/>
      <c r="E210" s="88"/>
      <c r="F210" s="88"/>
      <c r="G210" s="88"/>
      <c r="H210" s="88"/>
      <c r="I210" s="89"/>
      <c r="J210" s="225"/>
      <c r="K210" s="237"/>
      <c r="L210" s="237"/>
      <c r="M210" s="159"/>
    </row>
    <row r="211" spans="1:13" ht="12.75" customHeight="1" x14ac:dyDescent="0.2">
      <c r="A211" s="80"/>
      <c r="B211" s="357" t="s">
        <v>233</v>
      </c>
      <c r="C211" s="358"/>
      <c r="D211" s="81">
        <v>1</v>
      </c>
      <c r="E211" s="81">
        <v>0.8</v>
      </c>
      <c r="F211" s="81">
        <v>0.5</v>
      </c>
      <c r="G211" s="81">
        <v>0.2</v>
      </c>
      <c r="H211" s="81">
        <v>0</v>
      </c>
      <c r="I211" s="82"/>
      <c r="J211" s="225"/>
      <c r="K211" s="237"/>
      <c r="L211" s="237"/>
      <c r="M211" s="159"/>
    </row>
    <row r="212" spans="1:13" ht="33" customHeight="1" x14ac:dyDescent="0.2">
      <c r="A212" s="80"/>
      <c r="B212" s="359"/>
      <c r="C212" s="360"/>
      <c r="D212" s="43" t="s">
        <v>242</v>
      </c>
      <c r="E212" s="43" t="s">
        <v>239</v>
      </c>
      <c r="F212" s="43" t="s">
        <v>239</v>
      </c>
      <c r="G212" s="43" t="s">
        <v>239</v>
      </c>
      <c r="H212" s="43" t="s">
        <v>243</v>
      </c>
      <c r="I212" s="82"/>
      <c r="J212" s="225"/>
      <c r="K212" s="237"/>
      <c r="L212" s="237"/>
      <c r="M212" s="159"/>
    </row>
    <row r="213" spans="1:13" ht="12.75" customHeight="1" x14ac:dyDescent="0.2">
      <c r="A213" s="83"/>
      <c r="B213" s="84"/>
      <c r="C213" s="84"/>
      <c r="D213" s="84"/>
      <c r="E213" s="84"/>
      <c r="F213" s="84"/>
      <c r="G213" s="84"/>
      <c r="H213" s="84"/>
      <c r="I213" s="68"/>
      <c r="J213" s="225"/>
      <c r="K213" s="237"/>
      <c r="L213" s="237"/>
      <c r="M213" s="159"/>
    </row>
    <row r="214" spans="1:13" x14ac:dyDescent="0.2">
      <c r="A214" s="367" t="s">
        <v>474</v>
      </c>
      <c r="B214" s="368"/>
      <c r="C214" s="368"/>
      <c r="D214" s="368"/>
      <c r="E214" s="368"/>
      <c r="F214" s="368"/>
      <c r="G214" s="368"/>
      <c r="H214" s="368"/>
      <c r="I214" s="369"/>
      <c r="J214" s="225"/>
      <c r="K214" s="237"/>
      <c r="L214" s="237"/>
      <c r="M214" s="159"/>
    </row>
    <row r="215" spans="1:13" ht="12.75" customHeight="1" x14ac:dyDescent="0.2">
      <c r="A215" s="353"/>
      <c r="B215" s="354"/>
      <c r="C215" s="354"/>
      <c r="D215" s="354"/>
      <c r="E215" s="354"/>
      <c r="F215" s="354"/>
      <c r="G215" s="354"/>
      <c r="H215" s="355"/>
      <c r="I215" s="73" t="s">
        <v>4</v>
      </c>
      <c r="J215" s="225"/>
      <c r="K215" s="237"/>
      <c r="L215" s="237"/>
      <c r="M215" s="159"/>
    </row>
    <row r="216" spans="1:13" ht="12.75" customHeight="1" x14ac:dyDescent="0.2">
      <c r="A216" s="74">
        <v>1</v>
      </c>
      <c r="B216" s="385" t="s">
        <v>110</v>
      </c>
      <c r="C216" s="386"/>
      <c r="D216" s="386"/>
      <c r="E216" s="386"/>
      <c r="F216" s="386"/>
      <c r="G216" s="386"/>
      <c r="H216" s="387"/>
      <c r="I216" s="100">
        <f>'CREDENTIALING FILE AUDIT TOOL'!$R$69</f>
        <v>1</v>
      </c>
      <c r="J216" s="225"/>
      <c r="K216" s="237"/>
      <c r="L216" s="237"/>
      <c r="M216" s="159"/>
    </row>
    <row r="217" spans="1:13" ht="12.75" customHeight="1" x14ac:dyDescent="0.2">
      <c r="A217" s="87"/>
      <c r="B217" s="88"/>
      <c r="C217" s="88"/>
      <c r="D217" s="88"/>
      <c r="E217" s="88"/>
      <c r="F217" s="88"/>
      <c r="G217" s="88"/>
      <c r="H217" s="88"/>
      <c r="I217" s="89"/>
      <c r="J217" s="225"/>
      <c r="K217" s="237"/>
      <c r="L217" s="237"/>
      <c r="M217" s="159"/>
    </row>
    <row r="218" spans="1:13" ht="12.75" customHeight="1" x14ac:dyDescent="0.2">
      <c r="A218" s="80"/>
      <c r="B218" s="357" t="s">
        <v>233</v>
      </c>
      <c r="C218" s="358"/>
      <c r="D218" s="81">
        <v>1</v>
      </c>
      <c r="E218" s="81">
        <v>0.8</v>
      </c>
      <c r="F218" s="81">
        <v>0.5</v>
      </c>
      <c r="G218" s="81">
        <v>0.2</v>
      </c>
      <c r="H218" s="81">
        <v>0</v>
      </c>
      <c r="I218" s="82"/>
      <c r="J218" s="225"/>
      <c r="K218" s="237"/>
      <c r="L218" s="237"/>
      <c r="M218" s="159"/>
    </row>
    <row r="219" spans="1:13" ht="33" customHeight="1" x14ac:dyDescent="0.2">
      <c r="A219" s="80"/>
      <c r="B219" s="359"/>
      <c r="C219" s="360"/>
      <c r="D219" s="43" t="s">
        <v>242</v>
      </c>
      <c r="E219" s="43" t="s">
        <v>239</v>
      </c>
      <c r="F219" s="43" t="s">
        <v>239</v>
      </c>
      <c r="G219" s="43" t="s">
        <v>239</v>
      </c>
      <c r="H219" s="43" t="s">
        <v>243</v>
      </c>
      <c r="I219" s="82"/>
      <c r="J219" s="225"/>
      <c r="K219" s="237"/>
      <c r="L219" s="237"/>
      <c r="M219" s="159"/>
    </row>
    <row r="220" spans="1:13" ht="12.75" customHeight="1" x14ac:dyDescent="0.2">
      <c r="A220" s="83"/>
      <c r="B220" s="84"/>
      <c r="C220" s="84"/>
      <c r="D220" s="84"/>
      <c r="E220" s="84"/>
      <c r="F220" s="84"/>
      <c r="G220" s="84"/>
      <c r="H220" s="84"/>
      <c r="I220" s="68"/>
      <c r="J220" s="225"/>
      <c r="K220" s="237"/>
      <c r="L220" s="237"/>
      <c r="M220" s="159"/>
    </row>
    <row r="221" spans="1:13" x14ac:dyDescent="0.2">
      <c r="A221" s="392" t="s">
        <v>74</v>
      </c>
      <c r="B221" s="393"/>
      <c r="C221" s="393"/>
      <c r="D221" s="393"/>
      <c r="E221" s="393"/>
      <c r="F221" s="393"/>
      <c r="G221" s="393"/>
      <c r="H221" s="393"/>
      <c r="I221" s="394"/>
      <c r="J221" s="225"/>
      <c r="K221" s="237"/>
      <c r="L221" s="237"/>
      <c r="M221" s="159"/>
    </row>
    <row r="222" spans="1:13" x14ac:dyDescent="0.2">
      <c r="A222" s="367" t="s">
        <v>473</v>
      </c>
      <c r="B222" s="368"/>
      <c r="C222" s="368"/>
      <c r="D222" s="368"/>
      <c r="E222" s="368"/>
      <c r="F222" s="368"/>
      <c r="G222" s="368"/>
      <c r="H222" s="368"/>
      <c r="I222" s="369"/>
      <c r="J222" s="225"/>
      <c r="K222" s="237"/>
      <c r="L222" s="237"/>
      <c r="M222" s="159"/>
    </row>
    <row r="223" spans="1:13" ht="69" customHeight="1" x14ac:dyDescent="0.2">
      <c r="A223" s="353" t="s">
        <v>81</v>
      </c>
      <c r="B223" s="354"/>
      <c r="C223" s="354"/>
      <c r="D223" s="354"/>
      <c r="E223" s="354"/>
      <c r="F223" s="354"/>
      <c r="G223" s="354"/>
      <c r="H223" s="355"/>
      <c r="I223" s="73" t="s">
        <v>4</v>
      </c>
      <c r="J223" s="225"/>
      <c r="K223" s="237"/>
      <c r="L223" s="237"/>
      <c r="M223" s="159"/>
    </row>
    <row r="224" spans="1:13" ht="12" customHeight="1" x14ac:dyDescent="0.2">
      <c r="A224" s="74">
        <v>1</v>
      </c>
      <c r="B224" s="385" t="s">
        <v>75</v>
      </c>
      <c r="C224" s="386"/>
      <c r="D224" s="386"/>
      <c r="E224" s="386"/>
      <c r="F224" s="386"/>
      <c r="G224" s="386"/>
      <c r="H224" s="387"/>
      <c r="I224" s="100">
        <f>'CREDENTIALING FILE AUDIT TOOL'!$S$69</f>
        <v>1</v>
      </c>
      <c r="J224" s="225"/>
      <c r="K224" s="237"/>
      <c r="L224" s="237"/>
      <c r="M224" s="159"/>
    </row>
    <row r="225" spans="1:13" ht="12.75" customHeight="1" x14ac:dyDescent="0.2">
      <c r="A225" s="74">
        <v>2</v>
      </c>
      <c r="B225" s="356" t="s">
        <v>77</v>
      </c>
      <c r="C225" s="356"/>
      <c r="D225" s="356"/>
      <c r="E225" s="356"/>
      <c r="F225" s="356"/>
      <c r="G225" s="356"/>
      <c r="H225" s="356"/>
      <c r="I225" s="100">
        <f>'CREDENTIALING FILE AUDIT TOOL'!$T$69</f>
        <v>1</v>
      </c>
      <c r="J225" s="225"/>
      <c r="K225" s="237"/>
      <c r="L225" s="237"/>
      <c r="M225" s="159"/>
    </row>
    <row r="226" spans="1:13" ht="12.75" customHeight="1" x14ac:dyDescent="0.2">
      <c r="A226" s="74">
        <v>3</v>
      </c>
      <c r="B226" s="356" t="s">
        <v>76</v>
      </c>
      <c r="C226" s="356"/>
      <c r="D226" s="356"/>
      <c r="E226" s="356"/>
      <c r="F226" s="356"/>
      <c r="G226" s="356"/>
      <c r="H226" s="356"/>
      <c r="I226" s="100">
        <f>'CREDENTIALING FILE AUDIT TOOL'!$U$69</f>
        <v>1</v>
      </c>
      <c r="J226" s="225"/>
      <c r="K226" s="237"/>
      <c r="L226" s="237"/>
      <c r="M226" s="159"/>
    </row>
    <row r="227" spans="1:13" ht="35.25" customHeight="1" x14ac:dyDescent="0.2">
      <c r="A227" s="74">
        <v>4</v>
      </c>
      <c r="B227" s="356" t="s">
        <v>82</v>
      </c>
      <c r="C227" s="356"/>
      <c r="D227" s="356"/>
      <c r="E227" s="356"/>
      <c r="F227" s="356"/>
      <c r="G227" s="356"/>
      <c r="H227" s="356"/>
      <c r="I227" s="100">
        <f>'CREDENTIALING FILE AUDIT TOOL'!$V$69</f>
        <v>1</v>
      </c>
      <c r="J227" s="225"/>
      <c r="K227" s="237"/>
      <c r="L227" s="237"/>
      <c r="M227" s="159"/>
    </row>
    <row r="228" spans="1:13" ht="24" customHeight="1" x14ac:dyDescent="0.2">
      <c r="A228" s="74">
        <v>5</v>
      </c>
      <c r="B228" s="356" t="s">
        <v>83</v>
      </c>
      <c r="C228" s="356"/>
      <c r="D228" s="356"/>
      <c r="E228" s="356"/>
      <c r="F228" s="356"/>
      <c r="G228" s="356"/>
      <c r="H228" s="356"/>
      <c r="I228" s="100">
        <f>'CREDENTIALING FILE AUDIT TOOL'!$W$69</f>
        <v>1</v>
      </c>
      <c r="J228" s="225"/>
      <c r="K228" s="237"/>
      <c r="L228" s="237"/>
      <c r="M228" s="159"/>
    </row>
    <row r="229" spans="1:13" ht="34.5" customHeight="1" x14ac:dyDescent="0.2">
      <c r="A229" s="74">
        <v>6</v>
      </c>
      <c r="B229" s="356" t="s">
        <v>84</v>
      </c>
      <c r="C229" s="356"/>
      <c r="D229" s="356"/>
      <c r="E229" s="356"/>
      <c r="F229" s="356"/>
      <c r="G229" s="356"/>
      <c r="H229" s="356"/>
      <c r="I229" s="100">
        <f>'CREDENTIALING FILE AUDIT TOOL'!$X$69</f>
        <v>1</v>
      </c>
      <c r="J229" s="225"/>
      <c r="K229" s="237"/>
      <c r="L229" s="237"/>
      <c r="M229" s="159"/>
    </row>
    <row r="230" spans="1:13" ht="12.75" customHeight="1" x14ac:dyDescent="0.2">
      <c r="A230" s="87"/>
      <c r="B230" s="88"/>
      <c r="C230" s="88"/>
      <c r="D230" s="88"/>
      <c r="E230" s="88"/>
      <c r="F230" s="88"/>
      <c r="G230" s="88"/>
      <c r="H230" s="88"/>
      <c r="I230" s="89"/>
      <c r="J230" s="225"/>
      <c r="K230" s="237"/>
      <c r="L230" s="237"/>
      <c r="M230" s="159"/>
    </row>
    <row r="231" spans="1:13" ht="12.75" customHeight="1" x14ac:dyDescent="0.2">
      <c r="A231" s="80"/>
      <c r="B231" s="357" t="s">
        <v>233</v>
      </c>
      <c r="C231" s="358"/>
      <c r="D231" s="81">
        <v>1</v>
      </c>
      <c r="E231" s="81">
        <v>0.8</v>
      </c>
      <c r="F231" s="81">
        <v>0.5</v>
      </c>
      <c r="G231" s="81">
        <v>0.2</v>
      </c>
      <c r="H231" s="81">
        <v>0</v>
      </c>
      <c r="I231" s="82"/>
      <c r="J231" s="225"/>
      <c r="K231" s="237"/>
      <c r="L231" s="237"/>
      <c r="M231" s="159"/>
    </row>
    <row r="232" spans="1:13" ht="100.5" customHeight="1" x14ac:dyDescent="0.2">
      <c r="A232" s="80"/>
      <c r="B232" s="359"/>
      <c r="C232" s="360"/>
      <c r="D232" s="43" t="s">
        <v>280</v>
      </c>
      <c r="E232" s="43" t="s">
        <v>281</v>
      </c>
      <c r="F232" s="43" t="s">
        <v>282</v>
      </c>
      <c r="G232" s="43" t="s">
        <v>283</v>
      </c>
      <c r="H232" s="43" t="s">
        <v>268</v>
      </c>
      <c r="I232" s="82"/>
      <c r="J232" s="225"/>
      <c r="K232" s="237"/>
      <c r="L232" s="237"/>
      <c r="M232" s="159"/>
    </row>
    <row r="233" spans="1:13" x14ac:dyDescent="0.2">
      <c r="J233" s="225"/>
      <c r="K233" s="237"/>
      <c r="L233" s="237"/>
      <c r="M233" s="159"/>
    </row>
    <row r="234" spans="1:13" x14ac:dyDescent="0.2">
      <c r="A234" s="392" t="s">
        <v>74</v>
      </c>
      <c r="B234" s="393"/>
      <c r="C234" s="393"/>
      <c r="D234" s="393"/>
      <c r="E234" s="393"/>
      <c r="F234" s="393"/>
      <c r="G234" s="393"/>
      <c r="H234" s="393"/>
      <c r="I234" s="394"/>
      <c r="J234" s="225"/>
      <c r="K234" s="237"/>
      <c r="L234" s="237"/>
      <c r="M234" s="159"/>
    </row>
    <row r="235" spans="1:13" x14ac:dyDescent="0.2">
      <c r="A235" s="367" t="s">
        <v>286</v>
      </c>
      <c r="B235" s="368"/>
      <c r="C235" s="368"/>
      <c r="D235" s="368"/>
      <c r="E235" s="368"/>
      <c r="F235" s="368"/>
      <c r="G235" s="368"/>
      <c r="H235" s="368"/>
      <c r="I235" s="369"/>
      <c r="J235" s="225"/>
      <c r="K235" s="237"/>
      <c r="L235" s="237"/>
      <c r="M235" s="159"/>
    </row>
    <row r="236" spans="1:13" ht="12.75" customHeight="1" x14ac:dyDescent="0.2">
      <c r="A236" s="353"/>
      <c r="B236" s="354"/>
      <c r="C236" s="354"/>
      <c r="D236" s="354"/>
      <c r="E236" s="354"/>
      <c r="F236" s="354"/>
      <c r="G236" s="354"/>
      <c r="H236" s="355"/>
      <c r="I236" s="73" t="s">
        <v>4</v>
      </c>
      <c r="J236" s="225"/>
      <c r="K236" s="237"/>
      <c r="L236" s="237"/>
      <c r="M236" s="159"/>
    </row>
    <row r="237" spans="1:13" ht="25.5" customHeight="1" x14ac:dyDescent="0.2">
      <c r="A237" s="74">
        <v>1</v>
      </c>
      <c r="B237" s="385" t="s">
        <v>287</v>
      </c>
      <c r="C237" s="386"/>
      <c r="D237" s="386"/>
      <c r="E237" s="386"/>
      <c r="F237" s="386"/>
      <c r="G237" s="386"/>
      <c r="H237" s="387"/>
      <c r="I237" s="100">
        <f>'CREDENTIALING FILE AUDIT TOOL'!$Y$69</f>
        <v>1</v>
      </c>
      <c r="J237" s="225"/>
      <c r="K237" s="237"/>
      <c r="L237" s="237"/>
      <c r="M237" s="159"/>
    </row>
    <row r="238" spans="1:13" ht="12.75" customHeight="1" x14ac:dyDescent="0.2">
      <c r="A238" s="87"/>
      <c r="B238" s="88"/>
      <c r="C238" s="88"/>
      <c r="D238" s="88"/>
      <c r="E238" s="88"/>
      <c r="F238" s="88"/>
      <c r="G238" s="88"/>
      <c r="H238" s="88"/>
      <c r="I238" s="89"/>
      <c r="J238" s="225"/>
      <c r="K238" s="237"/>
      <c r="L238" s="237"/>
      <c r="M238" s="159"/>
    </row>
    <row r="239" spans="1:13" ht="12.75" customHeight="1" x14ac:dyDescent="0.2">
      <c r="A239" s="80"/>
      <c r="B239" s="357" t="s">
        <v>233</v>
      </c>
      <c r="C239" s="358"/>
      <c r="D239" s="81">
        <v>1</v>
      </c>
      <c r="E239" s="81">
        <v>0.8</v>
      </c>
      <c r="F239" s="81">
        <v>0.5</v>
      </c>
      <c r="G239" s="81">
        <v>0.2</v>
      </c>
      <c r="H239" s="81">
        <v>0</v>
      </c>
      <c r="I239" s="82"/>
      <c r="J239" s="225"/>
      <c r="K239" s="237"/>
      <c r="L239" s="237"/>
      <c r="M239" s="159"/>
    </row>
    <row r="240" spans="1:13" ht="25.5" customHeight="1" x14ac:dyDescent="0.2">
      <c r="A240" s="80"/>
      <c r="B240" s="359"/>
      <c r="C240" s="360"/>
      <c r="D240" s="43" t="s">
        <v>288</v>
      </c>
      <c r="E240" s="43" t="s">
        <v>239</v>
      </c>
      <c r="F240" s="43" t="s">
        <v>309</v>
      </c>
      <c r="G240" s="43" t="s">
        <v>239</v>
      </c>
      <c r="H240" s="43" t="s">
        <v>289</v>
      </c>
      <c r="I240" s="82"/>
      <c r="J240" s="225"/>
      <c r="K240" s="237"/>
      <c r="L240" s="237"/>
      <c r="M240" s="159"/>
    </row>
    <row r="241" spans="1:13" s="68" customFormat="1" ht="12.75" customHeight="1" x14ac:dyDescent="0.2">
      <c r="A241" s="83"/>
      <c r="B241" s="90"/>
      <c r="C241" s="90"/>
      <c r="D241" s="90"/>
      <c r="E241" s="90"/>
      <c r="F241" s="90"/>
      <c r="G241" s="90"/>
      <c r="H241" s="90"/>
      <c r="J241" s="228"/>
      <c r="K241" s="241"/>
      <c r="L241" s="241"/>
      <c r="M241" s="162"/>
    </row>
    <row r="242" spans="1:13" x14ac:dyDescent="0.2">
      <c r="A242" s="350" t="s">
        <v>74</v>
      </c>
      <c r="B242" s="351"/>
      <c r="C242" s="351"/>
      <c r="D242" s="351"/>
      <c r="E242" s="351"/>
      <c r="F242" s="351"/>
      <c r="G242" s="351"/>
      <c r="H242" s="351"/>
      <c r="I242" s="352"/>
      <c r="J242" s="225"/>
      <c r="K242" s="237"/>
      <c r="L242" s="237"/>
      <c r="M242" s="159"/>
    </row>
    <row r="243" spans="1:13" x14ac:dyDescent="0.2">
      <c r="A243" s="367" t="s">
        <v>472</v>
      </c>
      <c r="B243" s="368"/>
      <c r="C243" s="368"/>
      <c r="D243" s="368"/>
      <c r="E243" s="368"/>
      <c r="F243" s="368"/>
      <c r="G243" s="368"/>
      <c r="H243" s="368"/>
      <c r="I243" s="369"/>
      <c r="J243" s="225"/>
      <c r="K243" s="237"/>
      <c r="L243" s="237"/>
      <c r="M243" s="159"/>
    </row>
    <row r="244" spans="1:13" ht="12.75" customHeight="1" x14ac:dyDescent="0.2">
      <c r="A244" s="353"/>
      <c r="B244" s="354"/>
      <c r="C244" s="354"/>
      <c r="D244" s="354"/>
      <c r="E244" s="354"/>
      <c r="F244" s="354"/>
      <c r="G244" s="354"/>
      <c r="H244" s="355"/>
      <c r="I244" s="73" t="s">
        <v>4</v>
      </c>
      <c r="J244" s="225"/>
      <c r="K244" s="237"/>
      <c r="L244" s="237"/>
      <c r="M244" s="159"/>
    </row>
    <row r="245" spans="1:13" ht="12.75" customHeight="1" x14ac:dyDescent="0.2">
      <c r="A245" s="74">
        <v>1</v>
      </c>
      <c r="B245" s="385" t="s">
        <v>111</v>
      </c>
      <c r="C245" s="386"/>
      <c r="D245" s="386"/>
      <c r="E245" s="386"/>
      <c r="F245" s="386"/>
      <c r="G245" s="386"/>
      <c r="H245" s="387"/>
      <c r="I245" s="100">
        <f>'CREDENTIALING FILE AUDIT TOOL'!$Z$69</f>
        <v>1</v>
      </c>
      <c r="J245" s="225"/>
      <c r="K245" s="237"/>
      <c r="L245" s="237"/>
      <c r="M245" s="159"/>
    </row>
    <row r="246" spans="1:13" ht="12.75" customHeight="1" x14ac:dyDescent="0.2">
      <c r="A246" s="87"/>
      <c r="B246" s="88"/>
      <c r="C246" s="88"/>
      <c r="D246" s="88"/>
      <c r="E246" s="88"/>
      <c r="F246" s="88"/>
      <c r="G246" s="88"/>
      <c r="H246" s="88"/>
      <c r="I246" s="89"/>
      <c r="J246" s="225"/>
      <c r="K246" s="237"/>
      <c r="L246" s="237"/>
      <c r="M246" s="159"/>
    </row>
    <row r="247" spans="1:13" ht="12.75" customHeight="1" x14ac:dyDescent="0.2">
      <c r="A247" s="80"/>
      <c r="B247" s="357" t="s">
        <v>233</v>
      </c>
      <c r="C247" s="358"/>
      <c r="D247" s="81">
        <v>1</v>
      </c>
      <c r="E247" s="81">
        <v>0.8</v>
      </c>
      <c r="F247" s="81">
        <v>0.5</v>
      </c>
      <c r="G247" s="81">
        <v>0.2</v>
      </c>
      <c r="H247" s="81">
        <v>0</v>
      </c>
      <c r="I247" s="82"/>
      <c r="J247" s="225"/>
      <c r="K247" s="237"/>
      <c r="L247" s="237"/>
      <c r="M247" s="159"/>
    </row>
    <row r="248" spans="1:13" ht="25.5" customHeight="1" x14ac:dyDescent="0.2">
      <c r="A248" s="80"/>
      <c r="B248" s="359"/>
      <c r="C248" s="360"/>
      <c r="D248" s="43" t="s">
        <v>290</v>
      </c>
      <c r="E248" s="43" t="s">
        <v>239</v>
      </c>
      <c r="F248" s="43" t="s">
        <v>239</v>
      </c>
      <c r="G248" s="43" t="s">
        <v>239</v>
      </c>
      <c r="H248" s="43" t="s">
        <v>291</v>
      </c>
      <c r="I248" s="82"/>
      <c r="J248" s="225"/>
      <c r="K248" s="237"/>
      <c r="L248" s="237"/>
      <c r="M248" s="159"/>
    </row>
    <row r="249" spans="1:13" ht="12.75" customHeight="1" x14ac:dyDescent="0.2">
      <c r="A249" s="91"/>
      <c r="B249" s="88"/>
      <c r="C249" s="88"/>
      <c r="D249" s="88"/>
      <c r="E249" s="88"/>
      <c r="F249" s="88"/>
      <c r="G249" s="88"/>
      <c r="H249" s="88"/>
      <c r="I249" s="92"/>
      <c r="J249" s="225"/>
      <c r="K249" s="237"/>
      <c r="L249" s="237"/>
      <c r="M249" s="159"/>
    </row>
    <row r="250" spans="1:13" x14ac:dyDescent="0.2">
      <c r="A250" s="392" t="s">
        <v>112</v>
      </c>
      <c r="B250" s="393"/>
      <c r="C250" s="393"/>
      <c r="D250" s="393"/>
      <c r="E250" s="393"/>
      <c r="F250" s="393"/>
      <c r="G250" s="393"/>
      <c r="H250" s="393"/>
      <c r="I250" s="394"/>
      <c r="J250" s="225"/>
      <c r="K250" s="237"/>
      <c r="L250" s="237"/>
      <c r="M250" s="159"/>
    </row>
    <row r="251" spans="1:13" ht="160.5" customHeight="1" x14ac:dyDescent="0.2">
      <c r="A251" s="353" t="s">
        <v>495</v>
      </c>
      <c r="B251" s="354"/>
      <c r="C251" s="354"/>
      <c r="D251" s="354"/>
      <c r="E251" s="354"/>
      <c r="F251" s="354"/>
      <c r="G251" s="354"/>
      <c r="H251" s="354"/>
      <c r="I251" s="355"/>
      <c r="J251" s="225"/>
      <c r="K251" s="237"/>
      <c r="L251" s="237"/>
      <c r="M251" s="159"/>
    </row>
    <row r="252" spans="1:13" x14ac:dyDescent="0.2">
      <c r="A252" s="401" t="s">
        <v>44</v>
      </c>
      <c r="B252" s="401"/>
      <c r="C252" s="401"/>
      <c r="D252" s="401"/>
      <c r="E252" s="401"/>
      <c r="F252" s="401"/>
      <c r="G252" s="401"/>
      <c r="H252" s="401"/>
      <c r="I252" s="401"/>
      <c r="J252" s="225"/>
      <c r="K252" s="237"/>
      <c r="L252" s="237"/>
      <c r="M252" s="159"/>
    </row>
    <row r="253" spans="1:13" x14ac:dyDescent="0.2">
      <c r="A253" s="403" t="s">
        <v>155</v>
      </c>
      <c r="B253" s="403"/>
      <c r="C253" s="403"/>
      <c r="D253" s="403"/>
      <c r="E253" s="403"/>
      <c r="F253" s="403"/>
      <c r="G253" s="403"/>
      <c r="H253" s="403"/>
      <c r="I253" s="403"/>
      <c r="J253" s="225"/>
      <c r="K253" s="237"/>
      <c r="L253" s="237"/>
      <c r="M253" s="159"/>
    </row>
    <row r="254" spans="1:13" s="67" customFormat="1" x14ac:dyDescent="0.2">
      <c r="A254" s="404" t="s">
        <v>48</v>
      </c>
      <c r="B254" s="404"/>
      <c r="C254" s="404"/>
      <c r="D254" s="404"/>
      <c r="E254" s="404"/>
      <c r="F254" s="85"/>
      <c r="G254" s="85" t="s">
        <v>47</v>
      </c>
      <c r="H254" s="85"/>
      <c r="I254" s="85" t="s">
        <v>46</v>
      </c>
      <c r="J254" s="227"/>
      <c r="K254" s="227"/>
      <c r="L254" s="227"/>
      <c r="M254" s="161"/>
    </row>
    <row r="255" spans="1:13" x14ac:dyDescent="0.2">
      <c r="A255" s="74" t="s">
        <v>49</v>
      </c>
      <c r="B255" s="371" t="s">
        <v>67</v>
      </c>
      <c r="C255" s="371"/>
      <c r="D255" s="371"/>
      <c r="E255" s="371"/>
      <c r="F255" s="75">
        <f>'RECREDENTIALING FILE AUDIT TOOL'!$H$67</f>
        <v>8</v>
      </c>
      <c r="G255" s="75" t="s">
        <v>50</v>
      </c>
      <c r="H255" s="75">
        <f>'RECREDENTIALING FILE AUDIT TOOL'!$H$68</f>
        <v>8</v>
      </c>
      <c r="I255" s="86">
        <f>'CREDENTIALING FILE AUDIT TOOL'!$H$69</f>
        <v>1</v>
      </c>
      <c r="J255" s="225"/>
      <c r="K255" s="237"/>
      <c r="L255" s="237"/>
      <c r="M255" s="159"/>
    </row>
    <row r="256" spans="1:13" x14ac:dyDescent="0.2">
      <c r="A256" s="74" t="s">
        <v>51</v>
      </c>
      <c r="B256" s="371" t="s">
        <v>68</v>
      </c>
      <c r="C256" s="371"/>
      <c r="D256" s="371"/>
      <c r="E256" s="371"/>
      <c r="F256" s="75">
        <f>'RECREDENTIALING FILE AUDIT TOOL'!$I$67</f>
        <v>8</v>
      </c>
      <c r="G256" s="75" t="s">
        <v>50</v>
      </c>
      <c r="H256" s="75">
        <f>'RECREDENTIALING FILE AUDIT TOOL'!$I$68</f>
        <v>8</v>
      </c>
      <c r="I256" s="86">
        <f>'RECREDENTIALING FILE AUDIT TOOL'!$I$69</f>
        <v>1</v>
      </c>
      <c r="J256" s="225"/>
      <c r="K256" s="237"/>
      <c r="L256" s="237"/>
      <c r="M256" s="159"/>
    </row>
    <row r="257" spans="1:13" x14ac:dyDescent="0.2">
      <c r="A257" s="74" t="s">
        <v>51</v>
      </c>
      <c r="B257" s="371" t="s">
        <v>69</v>
      </c>
      <c r="C257" s="371"/>
      <c r="D257" s="371"/>
      <c r="E257" s="371"/>
      <c r="F257" s="75">
        <f>'RECREDENTIALING FILE AUDIT TOOL'!$J$67</f>
        <v>8</v>
      </c>
      <c r="G257" s="75" t="s">
        <v>50</v>
      </c>
      <c r="H257" s="75">
        <f>'RECREDENTIALING FILE AUDIT TOOL'!$J$68</f>
        <v>8</v>
      </c>
      <c r="I257" s="86">
        <f>'RECREDENTIALING FILE AUDIT TOOL'!$J$69</f>
        <v>1</v>
      </c>
      <c r="J257" s="225"/>
      <c r="K257" s="237"/>
      <c r="L257" s="237"/>
      <c r="M257" s="159"/>
    </row>
    <row r="258" spans="1:13" ht="21" customHeight="1" x14ac:dyDescent="0.2">
      <c r="A258" s="74" t="s">
        <v>52</v>
      </c>
      <c r="B258" s="370" t="s">
        <v>245</v>
      </c>
      <c r="C258" s="371"/>
      <c r="D258" s="371"/>
      <c r="E258" s="371"/>
      <c r="F258" s="75">
        <f>'RECREDENTIALING FILE AUDIT TOOL'!$K$67</f>
        <v>8</v>
      </c>
      <c r="G258" s="75" t="s">
        <v>50</v>
      </c>
      <c r="H258" s="75">
        <f>'RECREDENTIALING FILE AUDIT TOOL'!$K$68</f>
        <v>8</v>
      </c>
      <c r="I258" s="86">
        <f>'RECREDENTIALING FILE AUDIT TOOL'!K69</f>
        <v>1</v>
      </c>
      <c r="J258" s="225"/>
      <c r="K258" s="237"/>
      <c r="L258" s="237"/>
      <c r="M258" s="159"/>
    </row>
    <row r="259" spans="1:13" ht="12" customHeight="1" x14ac:dyDescent="0.2">
      <c r="A259" s="74" t="s">
        <v>53</v>
      </c>
      <c r="B259" s="370" t="s">
        <v>246</v>
      </c>
      <c r="C259" s="371"/>
      <c r="D259" s="371"/>
      <c r="E259" s="371"/>
      <c r="F259" s="75">
        <f>'RECREDENTIALING FILE AUDIT TOOL'!$L$67</f>
        <v>8</v>
      </c>
      <c r="G259" s="75" t="s">
        <v>50</v>
      </c>
      <c r="H259" s="75">
        <f>'RECREDENTIALING FILE AUDIT TOOL'!$L$68</f>
        <v>8</v>
      </c>
      <c r="I259" s="86">
        <f>'RECREDENTIALING FILE AUDIT TOOL'!$L$69</f>
        <v>1</v>
      </c>
      <c r="J259" s="225"/>
      <c r="K259" s="237"/>
      <c r="L259" s="237"/>
      <c r="M259" s="159"/>
    </row>
    <row r="260" spans="1:13" x14ac:dyDescent="0.2">
      <c r="A260" s="402" t="s">
        <v>247</v>
      </c>
      <c r="B260" s="402"/>
      <c r="C260" s="402"/>
      <c r="D260" s="402"/>
      <c r="E260" s="402"/>
      <c r="F260" s="402"/>
      <c r="G260" s="402"/>
      <c r="H260" s="402"/>
      <c r="I260" s="402"/>
      <c r="J260" s="225"/>
      <c r="K260" s="237"/>
      <c r="L260" s="237"/>
      <c r="M260" s="159"/>
    </row>
    <row r="261" spans="1:13" ht="21.75" customHeight="1" x14ac:dyDescent="0.2">
      <c r="A261" s="74" t="s">
        <v>57</v>
      </c>
      <c r="B261" s="385" t="s">
        <v>87</v>
      </c>
      <c r="C261" s="386"/>
      <c r="D261" s="386"/>
      <c r="E261" s="387"/>
      <c r="F261" s="75">
        <f>'RECREDENTIALING FILE AUDIT TOOL'!$M$67</f>
        <v>8</v>
      </c>
      <c r="G261" s="75" t="s">
        <v>50</v>
      </c>
      <c r="H261" s="75">
        <f>'RECREDENTIALING FILE AUDIT TOOL'!$M$68</f>
        <v>8</v>
      </c>
      <c r="I261" s="86">
        <f>'RECREDENTIALING FILE AUDIT TOOL'!$M$69</f>
        <v>1</v>
      </c>
      <c r="J261" s="225"/>
      <c r="K261" s="237"/>
      <c r="L261" s="237"/>
      <c r="M261" s="159"/>
    </row>
    <row r="262" spans="1:13" x14ac:dyDescent="0.2">
      <c r="A262" s="74" t="s">
        <v>58</v>
      </c>
      <c r="B262" s="371" t="s">
        <v>250</v>
      </c>
      <c r="C262" s="371"/>
      <c r="D262" s="371"/>
      <c r="E262" s="371"/>
      <c r="F262" s="75">
        <f>'RECREDENTIALING FILE AUDIT TOOL'!$N$67</f>
        <v>8</v>
      </c>
      <c r="G262" s="75" t="s">
        <v>50</v>
      </c>
      <c r="H262" s="75">
        <f>'RECREDENTIALING FILE AUDIT TOOL'!$N$68</f>
        <v>8</v>
      </c>
      <c r="I262" s="86">
        <f>'RECREDENTIALING FILE AUDIT TOOL'!$N$69</f>
        <v>1</v>
      </c>
      <c r="J262" s="225"/>
      <c r="K262" s="237"/>
      <c r="L262" s="237"/>
      <c r="M262" s="159"/>
    </row>
    <row r="263" spans="1:13" x14ac:dyDescent="0.2">
      <c r="A263" s="74" t="s">
        <v>59</v>
      </c>
      <c r="B263" s="371" t="s">
        <v>248</v>
      </c>
      <c r="C263" s="371"/>
      <c r="D263" s="371"/>
      <c r="E263" s="371"/>
      <c r="F263" s="75">
        <f>'RECREDENTIALING FILE AUDIT TOOL'!$O$67</f>
        <v>8</v>
      </c>
      <c r="G263" s="75" t="s">
        <v>50</v>
      </c>
      <c r="H263" s="75">
        <f>'RECREDENTIALING FILE AUDIT TOOL'!$O$68</f>
        <v>8</v>
      </c>
      <c r="I263" s="86">
        <f>'RECREDENTIALING FILE AUDIT TOOL'!$O$69</f>
        <v>1</v>
      </c>
      <c r="J263" s="225"/>
      <c r="K263" s="237"/>
      <c r="L263" s="237"/>
      <c r="M263" s="159"/>
    </row>
    <row r="264" spans="1:13" x14ac:dyDescent="0.2">
      <c r="A264" s="74" t="s">
        <v>60</v>
      </c>
      <c r="B264" s="371" t="s">
        <v>251</v>
      </c>
      <c r="C264" s="371"/>
      <c r="D264" s="371"/>
      <c r="E264" s="371"/>
      <c r="F264" s="75">
        <f>'RECREDENTIALING FILE AUDIT TOOL'!$P$67</f>
        <v>8</v>
      </c>
      <c r="G264" s="75" t="s">
        <v>50</v>
      </c>
      <c r="H264" s="75">
        <f>'RECREDENTIALING FILE AUDIT TOOL'!$P$68</f>
        <v>8</v>
      </c>
      <c r="I264" s="86">
        <f>'RECREDENTIALING FILE AUDIT TOOL'!$P$69</f>
        <v>1</v>
      </c>
      <c r="J264" s="225"/>
      <c r="K264" s="237"/>
      <c r="L264" s="237"/>
      <c r="M264" s="159"/>
    </row>
    <row r="265" spans="1:13" x14ac:dyDescent="0.2">
      <c r="A265" s="402" t="s">
        <v>292</v>
      </c>
      <c r="B265" s="402"/>
      <c r="C265" s="402"/>
      <c r="D265" s="402"/>
      <c r="E265" s="402"/>
      <c r="F265" s="402"/>
      <c r="G265" s="402"/>
      <c r="H265" s="402"/>
      <c r="I265" s="402"/>
      <c r="J265" s="225"/>
      <c r="K265" s="237"/>
      <c r="L265" s="237"/>
      <c r="M265" s="159"/>
    </row>
    <row r="266" spans="1:13" ht="23.25" customHeight="1" x14ac:dyDescent="0.2">
      <c r="A266" s="74" t="s">
        <v>61</v>
      </c>
      <c r="B266" s="405" t="s">
        <v>75</v>
      </c>
      <c r="C266" s="406"/>
      <c r="D266" s="406"/>
      <c r="E266" s="407"/>
      <c r="F266" s="75">
        <f>'RECREDENTIALING FILE AUDIT TOOL'!$Q$67</f>
        <v>8</v>
      </c>
      <c r="G266" s="75" t="s">
        <v>50</v>
      </c>
      <c r="H266" s="75">
        <f>'RECREDENTIALING FILE AUDIT TOOL'!$Q$68</f>
        <v>8</v>
      </c>
      <c r="I266" s="86">
        <f>'RECREDENTIALING FILE AUDIT TOOL'!$Q$69</f>
        <v>1</v>
      </c>
      <c r="J266" s="225"/>
      <c r="K266" s="237"/>
      <c r="L266" s="237"/>
      <c r="M266" s="159"/>
    </row>
    <row r="267" spans="1:13" x14ac:dyDescent="0.2">
      <c r="A267" s="74" t="s">
        <v>62</v>
      </c>
      <c r="B267" s="370" t="s">
        <v>77</v>
      </c>
      <c r="C267" s="370"/>
      <c r="D267" s="370"/>
      <c r="E267" s="370"/>
      <c r="F267" s="75">
        <f>'RECREDENTIALING FILE AUDIT TOOL'!$R$67</f>
        <v>8</v>
      </c>
      <c r="G267" s="75" t="s">
        <v>50</v>
      </c>
      <c r="H267" s="75">
        <f>'RECREDENTIALING FILE AUDIT TOOL'!$R$68</f>
        <v>8</v>
      </c>
      <c r="I267" s="86">
        <f>'RECREDENTIALING FILE AUDIT TOOL'!$R$69</f>
        <v>1</v>
      </c>
      <c r="J267" s="225"/>
      <c r="K267" s="237"/>
      <c r="L267" s="237"/>
      <c r="M267" s="159"/>
    </row>
    <row r="268" spans="1:13" x14ac:dyDescent="0.2">
      <c r="A268" s="74" t="s">
        <v>63</v>
      </c>
      <c r="B268" s="370" t="s">
        <v>76</v>
      </c>
      <c r="C268" s="370"/>
      <c r="D268" s="370"/>
      <c r="E268" s="370"/>
      <c r="F268" s="75">
        <f>'RECREDENTIALING FILE AUDIT TOOL'!$S$67</f>
        <v>8</v>
      </c>
      <c r="G268" s="75" t="s">
        <v>50</v>
      </c>
      <c r="H268" s="75">
        <f>'RECREDENTIALING FILE AUDIT TOOL'!$S$68</f>
        <v>8</v>
      </c>
      <c r="I268" s="86">
        <f>'RECREDENTIALING FILE AUDIT TOOL'!$S$69</f>
        <v>1</v>
      </c>
      <c r="J268" s="225"/>
      <c r="K268" s="237"/>
      <c r="L268" s="237"/>
      <c r="M268" s="159"/>
    </row>
    <row r="269" spans="1:13" x14ac:dyDescent="0.2">
      <c r="A269" s="74" t="s">
        <v>64</v>
      </c>
      <c r="B269" s="370" t="s">
        <v>78</v>
      </c>
      <c r="C269" s="370"/>
      <c r="D269" s="370"/>
      <c r="E269" s="370"/>
      <c r="F269" s="75">
        <f>'RECREDENTIALING FILE AUDIT TOOL'!$T$67</f>
        <v>8</v>
      </c>
      <c r="G269" s="75" t="s">
        <v>50</v>
      </c>
      <c r="H269" s="75">
        <f>'RECREDENTIALING FILE AUDIT TOOL'!$T$68</f>
        <v>8</v>
      </c>
      <c r="I269" s="86">
        <f>'RECREDENTIALING FILE AUDIT TOOL'!$T$69</f>
        <v>1</v>
      </c>
      <c r="J269" s="225"/>
      <c r="K269" s="237"/>
      <c r="L269" s="237"/>
      <c r="M269" s="159"/>
    </row>
    <row r="270" spans="1:13" x14ac:dyDescent="0.2">
      <c r="A270" s="74" t="s">
        <v>65</v>
      </c>
      <c r="B270" s="370" t="s">
        <v>79</v>
      </c>
      <c r="C270" s="370"/>
      <c r="D270" s="370"/>
      <c r="E270" s="370"/>
      <c r="F270" s="75">
        <f>'RECREDENTIALING FILE AUDIT TOOL'!$U$67</f>
        <v>8</v>
      </c>
      <c r="G270" s="75" t="s">
        <v>50</v>
      </c>
      <c r="H270" s="75">
        <f>'RECREDENTIALING FILE AUDIT TOOL'!$U$68</f>
        <v>8</v>
      </c>
      <c r="I270" s="86">
        <f>'RECREDENTIALING FILE AUDIT TOOL'!$U$69</f>
        <v>1</v>
      </c>
      <c r="J270" s="225"/>
      <c r="K270" s="237"/>
      <c r="L270" s="237"/>
      <c r="M270" s="159"/>
    </row>
    <row r="271" spans="1:13" ht="21.75" customHeight="1" x14ac:dyDescent="0.2">
      <c r="A271" s="74" t="s">
        <v>66</v>
      </c>
      <c r="B271" s="370" t="s">
        <v>80</v>
      </c>
      <c r="C271" s="370"/>
      <c r="D271" s="370"/>
      <c r="E271" s="370"/>
      <c r="F271" s="75">
        <f>'RECREDENTIALING FILE AUDIT TOOL'!$V$67</f>
        <v>8</v>
      </c>
      <c r="G271" s="75" t="s">
        <v>50</v>
      </c>
      <c r="H271" s="75">
        <f>'RECREDENTIALING FILE AUDIT TOOL'!$V$68</f>
        <v>8</v>
      </c>
      <c r="I271" s="86">
        <f>'RECREDENTIALING FILE AUDIT TOOL'!$V$69</f>
        <v>1</v>
      </c>
      <c r="J271" s="225"/>
      <c r="K271" s="237"/>
      <c r="L271" s="237"/>
      <c r="M271" s="159"/>
    </row>
    <row r="272" spans="1:13" ht="22.5" customHeight="1" x14ac:dyDescent="0.2">
      <c r="A272" s="74" t="s">
        <v>252</v>
      </c>
      <c r="B272" s="370" t="s">
        <v>86</v>
      </c>
      <c r="C272" s="371"/>
      <c r="D272" s="371"/>
      <c r="E272" s="371"/>
      <c r="F272" s="75">
        <f>'RECREDENTIALING FILE AUDIT TOOL'!$W$67</f>
        <v>8</v>
      </c>
      <c r="G272" s="75" t="s">
        <v>50</v>
      </c>
      <c r="H272" s="75">
        <f>'RECREDENTIALING FILE AUDIT TOOL'!$W$68</f>
        <v>8</v>
      </c>
      <c r="I272" s="100">
        <f>'RECREDENTIALING FILE AUDIT TOOL'!$W$69</f>
        <v>1</v>
      </c>
      <c r="J272" s="225"/>
      <c r="K272" s="237"/>
      <c r="L272" s="237"/>
      <c r="M272" s="159"/>
    </row>
    <row r="273" spans="1:13" x14ac:dyDescent="0.2">
      <c r="A273" s="367" t="s">
        <v>247</v>
      </c>
      <c r="B273" s="368"/>
      <c r="C273" s="368"/>
      <c r="D273" s="368"/>
      <c r="E273" s="368"/>
      <c r="F273" s="368"/>
      <c r="G273" s="368"/>
      <c r="H273" s="368"/>
      <c r="I273" s="369"/>
      <c r="J273" s="225"/>
      <c r="K273" s="237"/>
      <c r="L273" s="237"/>
      <c r="M273" s="159"/>
    </row>
    <row r="274" spans="1:13" ht="24.75" customHeight="1" x14ac:dyDescent="0.2">
      <c r="A274" s="74" t="s">
        <v>252</v>
      </c>
      <c r="B274" s="385" t="s">
        <v>87</v>
      </c>
      <c r="C274" s="386"/>
      <c r="D274" s="386"/>
      <c r="E274" s="387"/>
      <c r="F274" s="75">
        <f>'RECREDENTIALING FILE AUDIT TOOL'!$W$67</f>
        <v>8</v>
      </c>
      <c r="G274" s="75" t="s">
        <v>50</v>
      </c>
      <c r="H274" s="75">
        <f>'RECREDENTIALING FILE AUDIT TOOL'!$W$68</f>
        <v>8</v>
      </c>
      <c r="I274" s="86">
        <f>'RECREDENTIALING FILE AUDIT TOOL'!$W$69</f>
        <v>1</v>
      </c>
      <c r="J274" s="225"/>
      <c r="K274" s="237"/>
      <c r="L274" s="237"/>
      <c r="M274" s="159"/>
    </row>
    <row r="275" spans="1:13" x14ac:dyDescent="0.2">
      <c r="A275" s="402" t="s">
        <v>293</v>
      </c>
      <c r="B275" s="402"/>
      <c r="C275" s="402"/>
      <c r="D275" s="402"/>
      <c r="E275" s="402"/>
      <c r="F275" s="402"/>
      <c r="G275" s="402"/>
      <c r="H275" s="402"/>
      <c r="I275" s="402"/>
      <c r="J275" s="225"/>
      <c r="K275" s="237"/>
      <c r="L275" s="237"/>
      <c r="M275" s="159"/>
    </row>
    <row r="276" spans="1:13" ht="12.75" customHeight="1" x14ac:dyDescent="0.2">
      <c r="A276" s="74" t="s">
        <v>253</v>
      </c>
      <c r="B276" s="385" t="s">
        <v>295</v>
      </c>
      <c r="C276" s="386"/>
      <c r="D276" s="386"/>
      <c r="E276" s="387"/>
      <c r="F276" s="75">
        <f>'RECREDENTIALING FILE AUDIT TOOL'!$X$67</f>
        <v>8</v>
      </c>
      <c r="G276" s="75" t="s">
        <v>50</v>
      </c>
      <c r="H276" s="75">
        <f>'RECREDENTIALING FILE AUDIT TOOL'!$X$68</f>
        <v>8</v>
      </c>
      <c r="I276" s="100">
        <f>'RECREDENTIALING FILE AUDIT TOOL'!$X$69</f>
        <v>1</v>
      </c>
      <c r="J276" s="225"/>
      <c r="K276" s="237"/>
      <c r="L276" s="237"/>
      <c r="M276" s="159"/>
    </row>
    <row r="277" spans="1:13" x14ac:dyDescent="0.2">
      <c r="A277" s="74" t="s">
        <v>294</v>
      </c>
      <c r="B277" s="371" t="s">
        <v>296</v>
      </c>
      <c r="C277" s="371"/>
      <c r="D277" s="371"/>
      <c r="E277" s="371"/>
      <c r="F277" s="75">
        <f>'RECREDENTIALING FILE AUDIT TOOL'!$Y$67</f>
        <v>8</v>
      </c>
      <c r="G277" s="75" t="s">
        <v>50</v>
      </c>
      <c r="H277" s="75">
        <f>'RECREDENTIALING FILE AUDIT TOOL'!$Y$68</f>
        <v>8</v>
      </c>
      <c r="I277" s="100">
        <f>'RECREDENTIALING FILE AUDIT TOOL'!$Y$69</f>
        <v>1</v>
      </c>
      <c r="J277" s="225"/>
      <c r="K277" s="237"/>
      <c r="L277" s="237"/>
      <c r="M277" s="159"/>
    </row>
    <row r="278" spans="1:13" x14ac:dyDescent="0.2">
      <c r="J278" s="225"/>
      <c r="K278" s="237"/>
      <c r="L278" s="237"/>
      <c r="M278" s="159"/>
    </row>
    <row r="279" spans="1:13" x14ac:dyDescent="0.2">
      <c r="A279" s="392" t="s">
        <v>113</v>
      </c>
      <c r="B279" s="393"/>
      <c r="C279" s="393"/>
      <c r="D279" s="393"/>
      <c r="E279" s="393"/>
      <c r="F279" s="393"/>
      <c r="G279" s="393"/>
      <c r="H279" s="393"/>
      <c r="I279" s="394"/>
      <c r="J279" s="225"/>
      <c r="K279" s="237"/>
      <c r="L279" s="237"/>
      <c r="M279" s="159"/>
    </row>
    <row r="280" spans="1:13" x14ac:dyDescent="0.2">
      <c r="A280" s="367" t="s">
        <v>71</v>
      </c>
      <c r="B280" s="368"/>
      <c r="C280" s="368"/>
      <c r="D280" s="368"/>
      <c r="E280" s="368"/>
      <c r="F280" s="368"/>
      <c r="G280" s="368"/>
      <c r="H280" s="368"/>
      <c r="I280" s="369"/>
      <c r="J280" s="225"/>
      <c r="K280" s="237"/>
      <c r="L280" s="237"/>
      <c r="M280" s="159"/>
    </row>
    <row r="281" spans="1:13" x14ac:dyDescent="0.2">
      <c r="A281" s="353" t="s">
        <v>72</v>
      </c>
      <c r="B281" s="354"/>
      <c r="C281" s="354"/>
      <c r="D281" s="354"/>
      <c r="E281" s="354"/>
      <c r="F281" s="354"/>
      <c r="G281" s="354"/>
      <c r="H281" s="355"/>
      <c r="I281" s="73" t="s">
        <v>4</v>
      </c>
      <c r="J281" s="225"/>
      <c r="K281" s="237"/>
      <c r="L281" s="237"/>
      <c r="M281" s="159"/>
    </row>
    <row r="282" spans="1:13" ht="12.75" customHeight="1" x14ac:dyDescent="0.2">
      <c r="A282" s="74">
        <v>1</v>
      </c>
      <c r="B282" s="385" t="s">
        <v>301</v>
      </c>
      <c r="C282" s="386"/>
      <c r="D282" s="386"/>
      <c r="E282" s="386"/>
      <c r="F282" s="386"/>
      <c r="G282" s="386"/>
      <c r="H282" s="387"/>
      <c r="I282" s="100">
        <f>$I$255</f>
        <v>1</v>
      </c>
      <c r="J282" s="225"/>
      <c r="K282" s="237"/>
      <c r="L282" s="237"/>
      <c r="M282" s="159"/>
    </row>
    <row r="283" spans="1:13" ht="12.75" customHeight="1" x14ac:dyDescent="0.2">
      <c r="A283" s="74">
        <v>2</v>
      </c>
      <c r="B283" s="356" t="s">
        <v>302</v>
      </c>
      <c r="C283" s="356"/>
      <c r="D283" s="356"/>
      <c r="E283" s="356"/>
      <c r="F283" s="356"/>
      <c r="G283" s="356"/>
      <c r="H283" s="356"/>
      <c r="I283" s="100">
        <f>$I$256</f>
        <v>1</v>
      </c>
      <c r="J283" s="225"/>
      <c r="K283" s="237"/>
      <c r="L283" s="237"/>
      <c r="M283" s="159"/>
    </row>
    <row r="284" spans="1:13" ht="12.75" customHeight="1" x14ac:dyDescent="0.2">
      <c r="A284" s="74">
        <v>3</v>
      </c>
      <c r="B284" s="356" t="s">
        <v>303</v>
      </c>
      <c r="C284" s="356"/>
      <c r="D284" s="356"/>
      <c r="E284" s="356"/>
      <c r="F284" s="356"/>
      <c r="G284" s="356"/>
      <c r="H284" s="356"/>
      <c r="I284" s="100">
        <f>$I$258</f>
        <v>1</v>
      </c>
      <c r="J284" s="225"/>
      <c r="K284" s="237"/>
      <c r="L284" s="237"/>
      <c r="M284" s="159"/>
    </row>
    <row r="285" spans="1:13" ht="12.75" customHeight="1" x14ac:dyDescent="0.2">
      <c r="A285" s="74">
        <v>4</v>
      </c>
      <c r="B285" s="356" t="s">
        <v>363</v>
      </c>
      <c r="C285" s="356"/>
      <c r="D285" s="356"/>
      <c r="E285" s="356"/>
      <c r="F285" s="356"/>
      <c r="G285" s="356"/>
      <c r="H285" s="356"/>
      <c r="I285" s="100">
        <f>$I$259</f>
        <v>1</v>
      </c>
      <c r="J285" s="225"/>
      <c r="K285" s="237"/>
      <c r="L285" s="237"/>
      <c r="M285" s="159"/>
    </row>
    <row r="286" spans="1:13" ht="12.75" customHeight="1" x14ac:dyDescent="0.2">
      <c r="A286" s="87"/>
      <c r="B286" s="88"/>
      <c r="C286" s="88"/>
      <c r="D286" s="88"/>
      <c r="E286" s="88"/>
      <c r="F286" s="88"/>
      <c r="G286" s="88"/>
      <c r="H286" s="88"/>
      <c r="I286" s="89"/>
      <c r="J286" s="225"/>
      <c r="K286" s="237"/>
      <c r="L286" s="237"/>
      <c r="M286" s="159"/>
    </row>
    <row r="287" spans="1:13" ht="12.75" customHeight="1" x14ac:dyDescent="0.2">
      <c r="A287" s="80"/>
      <c r="B287" s="357" t="s">
        <v>233</v>
      </c>
      <c r="C287" s="358"/>
      <c r="D287" s="81">
        <v>1</v>
      </c>
      <c r="E287" s="81">
        <v>0.8</v>
      </c>
      <c r="F287" s="81">
        <v>0.5</v>
      </c>
      <c r="G287" s="81">
        <v>0.2</v>
      </c>
      <c r="H287" s="81">
        <v>0</v>
      </c>
      <c r="I287" s="82"/>
      <c r="J287" s="225"/>
      <c r="K287" s="237"/>
      <c r="L287" s="237"/>
      <c r="M287" s="159"/>
    </row>
    <row r="288" spans="1:13" ht="112.5" x14ac:dyDescent="0.2">
      <c r="A288" s="80"/>
      <c r="B288" s="298"/>
      <c r="C288" s="299"/>
      <c r="D288" s="43" t="s">
        <v>297</v>
      </c>
      <c r="E288" s="43" t="s">
        <v>298</v>
      </c>
      <c r="F288" s="43" t="s">
        <v>522</v>
      </c>
      <c r="G288" s="43" t="s">
        <v>523</v>
      </c>
      <c r="H288" s="43" t="s">
        <v>524</v>
      </c>
      <c r="I288" s="82"/>
      <c r="J288" s="225"/>
      <c r="K288" s="237"/>
      <c r="L288" s="237"/>
      <c r="M288" s="159"/>
    </row>
    <row r="289" spans="1:13" ht="12.75" customHeight="1" x14ac:dyDescent="0.2">
      <c r="A289" s="91"/>
      <c r="B289" s="88"/>
      <c r="C289" s="88"/>
      <c r="D289" s="88"/>
      <c r="E289" s="88"/>
      <c r="F289" s="88"/>
      <c r="G289" s="88"/>
      <c r="H289" s="88"/>
      <c r="I289" s="92"/>
      <c r="J289" s="225"/>
      <c r="K289" s="237"/>
      <c r="L289" s="237"/>
      <c r="M289" s="159"/>
    </row>
    <row r="290" spans="1:13" x14ac:dyDescent="0.2">
      <c r="A290" s="367" t="s">
        <v>71</v>
      </c>
      <c r="B290" s="368"/>
      <c r="C290" s="368"/>
      <c r="D290" s="368"/>
      <c r="E290" s="368"/>
      <c r="F290" s="368"/>
      <c r="G290" s="368"/>
      <c r="H290" s="368"/>
      <c r="I290" s="369"/>
      <c r="J290" s="225"/>
      <c r="K290" s="237"/>
      <c r="L290" s="237"/>
      <c r="M290" s="159"/>
    </row>
    <row r="291" spans="1:13" x14ac:dyDescent="0.2">
      <c r="A291" s="353" t="s">
        <v>72</v>
      </c>
      <c r="B291" s="354"/>
      <c r="C291" s="354"/>
      <c r="D291" s="354"/>
      <c r="E291" s="354"/>
      <c r="F291" s="354"/>
      <c r="G291" s="354"/>
      <c r="H291" s="355"/>
      <c r="I291" s="73" t="s">
        <v>4</v>
      </c>
      <c r="J291" s="225"/>
      <c r="K291" s="237"/>
      <c r="L291" s="237"/>
      <c r="M291" s="159"/>
    </row>
    <row r="292" spans="1:13" ht="25.5" customHeight="1" x14ac:dyDescent="0.2">
      <c r="A292" s="74">
        <v>2</v>
      </c>
      <c r="B292" s="356" t="s">
        <v>73</v>
      </c>
      <c r="C292" s="356"/>
      <c r="D292" s="356"/>
      <c r="E292" s="356"/>
      <c r="F292" s="356"/>
      <c r="G292" s="356"/>
      <c r="H292" s="356"/>
      <c r="I292" s="100">
        <f>$I$257</f>
        <v>1</v>
      </c>
      <c r="J292" s="225"/>
      <c r="K292" s="237"/>
      <c r="L292" s="237"/>
      <c r="M292" s="159"/>
    </row>
    <row r="293" spans="1:13" ht="12.75" customHeight="1" x14ac:dyDescent="0.2">
      <c r="A293" s="87"/>
      <c r="B293" s="88"/>
      <c r="C293" s="88"/>
      <c r="D293" s="88"/>
      <c r="E293" s="88"/>
      <c r="F293" s="88"/>
      <c r="G293" s="88"/>
      <c r="H293" s="88"/>
      <c r="I293" s="89"/>
      <c r="J293" s="225"/>
      <c r="K293" s="237"/>
      <c r="L293" s="237"/>
      <c r="M293" s="159"/>
    </row>
    <row r="294" spans="1:13" ht="12.75" customHeight="1" x14ac:dyDescent="0.2">
      <c r="A294" s="80"/>
      <c r="B294" s="357" t="s">
        <v>233</v>
      </c>
      <c r="C294" s="358"/>
      <c r="D294" s="81">
        <v>1</v>
      </c>
      <c r="E294" s="81">
        <v>0.8</v>
      </c>
      <c r="F294" s="81">
        <v>0.5</v>
      </c>
      <c r="G294" s="81">
        <v>0.2</v>
      </c>
      <c r="H294" s="81">
        <v>0</v>
      </c>
      <c r="I294" s="82"/>
      <c r="J294" s="225"/>
      <c r="K294" s="237"/>
      <c r="L294" s="237"/>
      <c r="M294" s="159"/>
    </row>
    <row r="295" spans="1:13" ht="25.5" customHeight="1" x14ac:dyDescent="0.2">
      <c r="A295" s="80"/>
      <c r="B295" s="359"/>
      <c r="C295" s="360"/>
      <c r="D295" s="43" t="s">
        <v>290</v>
      </c>
      <c r="E295" s="43" t="s">
        <v>239</v>
      </c>
      <c r="F295" s="43" t="s">
        <v>239</v>
      </c>
      <c r="G295" s="43" t="s">
        <v>239</v>
      </c>
      <c r="H295" s="43" t="s">
        <v>291</v>
      </c>
      <c r="I295" s="82"/>
      <c r="J295" s="225"/>
      <c r="K295" s="237"/>
      <c r="L295" s="237"/>
      <c r="M295" s="159"/>
    </row>
    <row r="296" spans="1:13" s="68" customFormat="1" ht="12.75" customHeight="1" x14ac:dyDescent="0.2">
      <c r="A296" s="83"/>
      <c r="B296" s="90"/>
      <c r="C296" s="90"/>
      <c r="D296" s="90"/>
      <c r="E296" s="90"/>
      <c r="F296" s="90"/>
      <c r="G296" s="90"/>
      <c r="H296" s="90"/>
      <c r="J296" s="228"/>
      <c r="K296" s="241"/>
      <c r="L296" s="241"/>
      <c r="M296" s="162"/>
    </row>
    <row r="297" spans="1:13" x14ac:dyDescent="0.2">
      <c r="A297" s="350" t="s">
        <v>114</v>
      </c>
      <c r="B297" s="351"/>
      <c r="C297" s="351"/>
      <c r="D297" s="351"/>
      <c r="E297" s="351"/>
      <c r="F297" s="351"/>
      <c r="G297" s="351"/>
      <c r="H297" s="351"/>
      <c r="I297" s="352"/>
      <c r="J297" s="225"/>
      <c r="K297" s="237"/>
      <c r="L297" s="237"/>
      <c r="M297" s="159"/>
    </row>
    <row r="298" spans="1:13" x14ac:dyDescent="0.2">
      <c r="A298" s="367" t="s">
        <v>305</v>
      </c>
      <c r="B298" s="368"/>
      <c r="C298" s="368"/>
      <c r="D298" s="368"/>
      <c r="E298" s="368"/>
      <c r="F298" s="368"/>
      <c r="G298" s="368"/>
      <c r="H298" s="368"/>
      <c r="I298" s="369"/>
      <c r="J298" s="225"/>
      <c r="K298" s="237"/>
      <c r="L298" s="237"/>
      <c r="M298" s="159"/>
    </row>
    <row r="299" spans="1:13" ht="22.5" customHeight="1" x14ac:dyDescent="0.2">
      <c r="A299" s="353" t="s">
        <v>85</v>
      </c>
      <c r="B299" s="354"/>
      <c r="C299" s="354"/>
      <c r="D299" s="354"/>
      <c r="E299" s="354"/>
      <c r="F299" s="354"/>
      <c r="G299" s="354"/>
      <c r="H299" s="355"/>
      <c r="I299" s="73" t="s">
        <v>4</v>
      </c>
      <c r="J299" s="225"/>
      <c r="K299" s="237"/>
      <c r="L299" s="237"/>
      <c r="M299" s="159"/>
    </row>
    <row r="300" spans="1:13" ht="12.75" customHeight="1" x14ac:dyDescent="0.2">
      <c r="A300" s="74">
        <v>1</v>
      </c>
      <c r="B300" s="385" t="s">
        <v>87</v>
      </c>
      <c r="C300" s="386"/>
      <c r="D300" s="386"/>
      <c r="E300" s="386"/>
      <c r="F300" s="386"/>
      <c r="G300" s="386"/>
      <c r="H300" s="387"/>
      <c r="I300" s="100">
        <f>$I$261</f>
        <v>1</v>
      </c>
      <c r="J300" s="225"/>
      <c r="K300" s="237"/>
      <c r="L300" s="237"/>
      <c r="M300" s="159"/>
    </row>
    <row r="301" spans="1:13" ht="12.75" customHeight="1" x14ac:dyDescent="0.2">
      <c r="A301" s="74">
        <v>2</v>
      </c>
      <c r="B301" s="356" t="s">
        <v>88</v>
      </c>
      <c r="C301" s="356"/>
      <c r="D301" s="356"/>
      <c r="E301" s="356"/>
      <c r="F301" s="356"/>
      <c r="G301" s="356"/>
      <c r="H301" s="356"/>
      <c r="I301" s="100">
        <f>$I$262</f>
        <v>1</v>
      </c>
      <c r="J301" s="225"/>
      <c r="K301" s="237"/>
      <c r="L301" s="237"/>
      <c r="M301" s="159"/>
    </row>
    <row r="302" spans="1:13" ht="12.75" customHeight="1" x14ac:dyDescent="0.2">
      <c r="A302" s="87"/>
      <c r="B302" s="88"/>
      <c r="C302" s="88"/>
      <c r="D302" s="88"/>
      <c r="E302" s="88"/>
      <c r="F302" s="88"/>
      <c r="G302" s="88"/>
      <c r="H302" s="88"/>
      <c r="I302" s="89"/>
      <c r="J302" s="225"/>
      <c r="K302" s="237"/>
      <c r="L302" s="237"/>
      <c r="M302" s="159"/>
    </row>
    <row r="303" spans="1:13" ht="12.75" customHeight="1" x14ac:dyDescent="0.2">
      <c r="A303" s="80"/>
      <c r="B303" s="357" t="s">
        <v>233</v>
      </c>
      <c r="C303" s="358"/>
      <c r="D303" s="81">
        <v>1</v>
      </c>
      <c r="E303" s="81">
        <v>0.8</v>
      </c>
      <c r="F303" s="81">
        <v>0.5</v>
      </c>
      <c r="G303" s="81">
        <v>0.2</v>
      </c>
      <c r="H303" s="81">
        <v>0</v>
      </c>
      <c r="I303" s="82"/>
      <c r="J303" s="225"/>
      <c r="K303" s="237"/>
      <c r="L303" s="237"/>
      <c r="M303" s="159"/>
    </row>
    <row r="304" spans="1:13" ht="99.75" customHeight="1" x14ac:dyDescent="0.2">
      <c r="A304" s="80"/>
      <c r="B304" s="359"/>
      <c r="C304" s="360"/>
      <c r="D304" s="43" t="s">
        <v>269</v>
      </c>
      <c r="E304" s="43" t="s">
        <v>304</v>
      </c>
      <c r="F304" s="43" t="s">
        <v>271</v>
      </c>
      <c r="G304" s="43" t="s">
        <v>272</v>
      </c>
      <c r="H304" s="43" t="s">
        <v>273</v>
      </c>
      <c r="I304" s="82"/>
      <c r="J304" s="225"/>
      <c r="K304" s="237"/>
      <c r="L304" s="237"/>
      <c r="M304" s="159"/>
    </row>
    <row r="305" spans="1:13" ht="12.75" customHeight="1" x14ac:dyDescent="0.2">
      <c r="A305" s="91"/>
      <c r="B305" s="88"/>
      <c r="C305" s="88"/>
      <c r="D305" s="88"/>
      <c r="E305" s="88"/>
      <c r="F305" s="88"/>
      <c r="G305" s="88"/>
      <c r="H305" s="88"/>
      <c r="I305" s="92"/>
      <c r="J305" s="225"/>
      <c r="K305" s="237"/>
      <c r="L305" s="237"/>
      <c r="M305" s="159"/>
    </row>
    <row r="306" spans="1:13" x14ac:dyDescent="0.2">
      <c r="A306" s="367" t="s">
        <v>306</v>
      </c>
      <c r="B306" s="368"/>
      <c r="C306" s="368"/>
      <c r="D306" s="368"/>
      <c r="E306" s="368"/>
      <c r="F306" s="368"/>
      <c r="G306" s="368"/>
      <c r="H306" s="368"/>
      <c r="I306" s="369"/>
      <c r="J306" s="225"/>
      <c r="K306" s="237"/>
      <c r="L306" s="237"/>
      <c r="M306" s="159"/>
    </row>
    <row r="307" spans="1:13" ht="11.25" customHeight="1" x14ac:dyDescent="0.2">
      <c r="A307" s="353"/>
      <c r="B307" s="354"/>
      <c r="C307" s="354"/>
      <c r="D307" s="354"/>
      <c r="E307" s="354"/>
      <c r="F307" s="354"/>
      <c r="G307" s="354"/>
      <c r="H307" s="355"/>
      <c r="I307" s="73" t="s">
        <v>4</v>
      </c>
      <c r="J307" s="225"/>
      <c r="K307" s="237"/>
      <c r="L307" s="237"/>
      <c r="M307" s="159"/>
    </row>
    <row r="308" spans="1:13" ht="12.75" customHeight="1" x14ac:dyDescent="0.2">
      <c r="A308" s="74">
        <v>1</v>
      </c>
      <c r="B308" s="385" t="s">
        <v>109</v>
      </c>
      <c r="C308" s="386"/>
      <c r="D308" s="386"/>
      <c r="E308" s="386"/>
      <c r="F308" s="386"/>
      <c r="G308" s="386"/>
      <c r="H308" s="387"/>
      <c r="I308" s="100">
        <f>$I$263</f>
        <v>1</v>
      </c>
      <c r="J308" s="225"/>
      <c r="K308" s="237"/>
      <c r="L308" s="237"/>
      <c r="M308" s="159"/>
    </row>
    <row r="309" spans="1:13" ht="12.75" customHeight="1" x14ac:dyDescent="0.2">
      <c r="A309" s="87"/>
      <c r="B309" s="88"/>
      <c r="C309" s="88"/>
      <c r="D309" s="88"/>
      <c r="E309" s="88"/>
      <c r="F309" s="88"/>
      <c r="G309" s="88"/>
      <c r="H309" s="88"/>
      <c r="I309" s="89"/>
      <c r="J309" s="225"/>
      <c r="K309" s="237"/>
      <c r="L309" s="237"/>
      <c r="M309" s="159"/>
    </row>
    <row r="310" spans="1:13" ht="12.75" customHeight="1" x14ac:dyDescent="0.2">
      <c r="A310" s="80"/>
      <c r="B310" s="357" t="s">
        <v>233</v>
      </c>
      <c r="C310" s="358"/>
      <c r="D310" s="81">
        <v>1</v>
      </c>
      <c r="E310" s="81">
        <v>0.8</v>
      </c>
      <c r="F310" s="81">
        <v>0.5</v>
      </c>
      <c r="G310" s="81">
        <v>0.2</v>
      </c>
      <c r="H310" s="81">
        <v>0</v>
      </c>
      <c r="I310" s="82"/>
      <c r="J310" s="225"/>
      <c r="K310" s="237"/>
      <c r="L310" s="237"/>
      <c r="M310" s="159"/>
    </row>
    <row r="311" spans="1:13" ht="25.5" customHeight="1" x14ac:dyDescent="0.2">
      <c r="A311" s="80"/>
      <c r="B311" s="359"/>
      <c r="C311" s="360"/>
      <c r="D311" s="43" t="s">
        <v>290</v>
      </c>
      <c r="E311" s="43" t="s">
        <v>239</v>
      </c>
      <c r="F311" s="43" t="s">
        <v>239</v>
      </c>
      <c r="G311" s="43" t="s">
        <v>239</v>
      </c>
      <c r="H311" s="43" t="s">
        <v>291</v>
      </c>
      <c r="I311" s="82"/>
      <c r="J311" s="225"/>
      <c r="K311" s="237"/>
      <c r="L311" s="237"/>
      <c r="M311" s="159"/>
    </row>
    <row r="312" spans="1:13" ht="12.75" customHeight="1" x14ac:dyDescent="0.2">
      <c r="A312" s="83"/>
      <c r="B312" s="90"/>
      <c r="C312" s="90"/>
      <c r="D312" s="90"/>
      <c r="E312" s="90"/>
      <c r="F312" s="90"/>
      <c r="G312" s="90"/>
      <c r="H312" s="90"/>
      <c r="I312" s="68"/>
      <c r="J312" s="225"/>
      <c r="K312" s="237"/>
      <c r="L312" s="237"/>
      <c r="M312" s="159"/>
    </row>
    <row r="313" spans="1:13" x14ac:dyDescent="0.2">
      <c r="A313" s="408" t="s">
        <v>307</v>
      </c>
      <c r="B313" s="409"/>
      <c r="C313" s="409"/>
      <c r="D313" s="409"/>
      <c r="E313" s="409"/>
      <c r="F313" s="409"/>
      <c r="G313" s="409"/>
      <c r="H313" s="409"/>
      <c r="I313" s="410"/>
      <c r="J313" s="225"/>
      <c r="K313" s="237"/>
      <c r="L313" s="237"/>
      <c r="M313" s="159"/>
    </row>
    <row r="314" spans="1:13" ht="12.75" customHeight="1" x14ac:dyDescent="0.2">
      <c r="A314" s="353"/>
      <c r="B314" s="354"/>
      <c r="C314" s="354"/>
      <c r="D314" s="354"/>
      <c r="E314" s="354"/>
      <c r="F314" s="354"/>
      <c r="G314" s="354"/>
      <c r="H314" s="355"/>
      <c r="I314" s="73" t="s">
        <v>4</v>
      </c>
      <c r="J314" s="225"/>
      <c r="K314" s="237"/>
      <c r="L314" s="237"/>
      <c r="M314" s="159"/>
    </row>
    <row r="315" spans="1:13" ht="12.75" customHeight="1" x14ac:dyDescent="0.2">
      <c r="A315" s="74">
        <v>1</v>
      </c>
      <c r="B315" s="385" t="s">
        <v>110</v>
      </c>
      <c r="C315" s="386"/>
      <c r="D315" s="386"/>
      <c r="E315" s="386"/>
      <c r="F315" s="386"/>
      <c r="G315" s="386"/>
      <c r="H315" s="387"/>
      <c r="I315" s="100">
        <f>'RECREDENTIALING FILE AUDIT TOOL'!$P$69</f>
        <v>1</v>
      </c>
      <c r="J315" s="225"/>
      <c r="K315" s="237"/>
      <c r="L315" s="237"/>
      <c r="M315" s="159"/>
    </row>
    <row r="316" spans="1:13" ht="12.75" customHeight="1" x14ac:dyDescent="0.2">
      <c r="A316" s="87"/>
      <c r="B316" s="88"/>
      <c r="C316" s="88"/>
      <c r="D316" s="88"/>
      <c r="E316" s="88"/>
      <c r="F316" s="88"/>
      <c r="G316" s="88"/>
      <c r="H316" s="88"/>
      <c r="I316" s="89"/>
      <c r="J316" s="225"/>
      <c r="K316" s="237"/>
      <c r="L316" s="237"/>
      <c r="M316" s="159"/>
    </row>
    <row r="317" spans="1:13" ht="12.75" customHeight="1" x14ac:dyDescent="0.2">
      <c r="A317" s="80"/>
      <c r="B317" s="357" t="s">
        <v>233</v>
      </c>
      <c r="C317" s="358"/>
      <c r="D317" s="81">
        <v>1</v>
      </c>
      <c r="E317" s="81">
        <v>0.8</v>
      </c>
      <c r="F317" s="81">
        <v>0.5</v>
      </c>
      <c r="G317" s="81">
        <v>0.2</v>
      </c>
      <c r="H317" s="81">
        <v>0</v>
      </c>
      <c r="I317" s="82"/>
      <c r="J317" s="225"/>
      <c r="K317" s="237"/>
      <c r="L317" s="237"/>
      <c r="M317" s="159"/>
    </row>
    <row r="318" spans="1:13" ht="25.5" customHeight="1" x14ac:dyDescent="0.2">
      <c r="A318" s="80"/>
      <c r="B318" s="359"/>
      <c r="C318" s="360"/>
      <c r="D318" s="43" t="s">
        <v>290</v>
      </c>
      <c r="E318" s="43" t="s">
        <v>239</v>
      </c>
      <c r="F318" s="43" t="s">
        <v>239</v>
      </c>
      <c r="G318" s="43" t="s">
        <v>239</v>
      </c>
      <c r="H318" s="43" t="s">
        <v>291</v>
      </c>
      <c r="I318" s="82"/>
      <c r="J318" s="225"/>
      <c r="K318" s="237"/>
      <c r="L318" s="237"/>
      <c r="M318" s="159"/>
    </row>
    <row r="319" spans="1:13" s="68" customFormat="1" ht="12.75" customHeight="1" x14ac:dyDescent="0.2">
      <c r="A319" s="83"/>
      <c r="B319" s="90"/>
      <c r="C319" s="90"/>
      <c r="D319" s="90"/>
      <c r="E319" s="90"/>
      <c r="F319" s="90"/>
      <c r="G319" s="90"/>
      <c r="H319" s="90"/>
      <c r="J319" s="228"/>
      <c r="K319" s="241"/>
      <c r="L319" s="241"/>
      <c r="M319" s="162"/>
    </row>
    <row r="320" spans="1:13" x14ac:dyDescent="0.2">
      <c r="A320" s="350" t="s">
        <v>114</v>
      </c>
      <c r="B320" s="351"/>
      <c r="C320" s="351"/>
      <c r="D320" s="351"/>
      <c r="E320" s="351"/>
      <c r="F320" s="351"/>
      <c r="G320" s="351"/>
      <c r="H320" s="351"/>
      <c r="I320" s="352"/>
      <c r="J320" s="225"/>
      <c r="K320" s="237"/>
      <c r="L320" s="237"/>
      <c r="M320" s="159"/>
    </row>
    <row r="321" spans="1:13" x14ac:dyDescent="0.2">
      <c r="A321" s="367" t="s">
        <v>308</v>
      </c>
      <c r="B321" s="368"/>
      <c r="C321" s="368"/>
      <c r="D321" s="368"/>
      <c r="E321" s="368"/>
      <c r="F321" s="368"/>
      <c r="G321" s="368"/>
      <c r="H321" s="368"/>
      <c r="I321" s="369"/>
      <c r="J321" s="225"/>
      <c r="K321" s="237"/>
      <c r="L321" s="237"/>
      <c r="M321" s="159"/>
    </row>
    <row r="322" spans="1:13" ht="66.75" customHeight="1" x14ac:dyDescent="0.2">
      <c r="A322" s="353" t="s">
        <v>81</v>
      </c>
      <c r="B322" s="354"/>
      <c r="C322" s="354"/>
      <c r="D322" s="354"/>
      <c r="E322" s="354"/>
      <c r="F322" s="354"/>
      <c r="G322" s="354"/>
      <c r="H322" s="355"/>
      <c r="I322" s="73" t="s">
        <v>4</v>
      </c>
      <c r="J322" s="225"/>
      <c r="K322" s="237"/>
      <c r="L322" s="237"/>
      <c r="M322" s="159"/>
    </row>
    <row r="323" spans="1:13" ht="12" customHeight="1" x14ac:dyDescent="0.2">
      <c r="A323" s="74">
        <v>1</v>
      </c>
      <c r="B323" s="385" t="s">
        <v>75</v>
      </c>
      <c r="C323" s="386"/>
      <c r="D323" s="386"/>
      <c r="E323" s="386"/>
      <c r="F323" s="386"/>
      <c r="G323" s="386"/>
      <c r="H323" s="387"/>
      <c r="I323" s="100">
        <f>$I$266</f>
        <v>1</v>
      </c>
      <c r="J323" s="225"/>
      <c r="K323" s="237"/>
      <c r="L323" s="237"/>
      <c r="M323" s="159"/>
    </row>
    <row r="324" spans="1:13" ht="12.75" customHeight="1" x14ac:dyDescent="0.2">
      <c r="A324" s="74">
        <v>2</v>
      </c>
      <c r="B324" s="356" t="s">
        <v>77</v>
      </c>
      <c r="C324" s="356"/>
      <c r="D324" s="356"/>
      <c r="E324" s="356"/>
      <c r="F324" s="356"/>
      <c r="G324" s="356"/>
      <c r="H324" s="356"/>
      <c r="I324" s="100">
        <f>$I$267</f>
        <v>1</v>
      </c>
      <c r="J324" s="225"/>
      <c r="K324" s="237"/>
      <c r="L324" s="237"/>
      <c r="M324" s="159"/>
    </row>
    <row r="325" spans="1:13" ht="12.75" customHeight="1" x14ac:dyDescent="0.2">
      <c r="A325" s="74">
        <v>3</v>
      </c>
      <c r="B325" s="356" t="s">
        <v>76</v>
      </c>
      <c r="C325" s="356"/>
      <c r="D325" s="356"/>
      <c r="E325" s="356"/>
      <c r="F325" s="356"/>
      <c r="G325" s="356"/>
      <c r="H325" s="356"/>
      <c r="I325" s="100">
        <f>$I$268</f>
        <v>1</v>
      </c>
      <c r="J325" s="225"/>
      <c r="K325" s="237"/>
      <c r="L325" s="237"/>
      <c r="M325" s="159"/>
    </row>
    <row r="326" spans="1:13" ht="35.25" customHeight="1" x14ac:dyDescent="0.2">
      <c r="A326" s="74">
        <v>4</v>
      </c>
      <c r="B326" s="356" t="s">
        <v>82</v>
      </c>
      <c r="C326" s="356"/>
      <c r="D326" s="356"/>
      <c r="E326" s="356"/>
      <c r="F326" s="356"/>
      <c r="G326" s="356"/>
      <c r="H326" s="356"/>
      <c r="I326" s="100">
        <f>$I$269</f>
        <v>1</v>
      </c>
      <c r="J326" s="225"/>
      <c r="K326" s="237"/>
      <c r="L326" s="237"/>
      <c r="M326" s="159"/>
    </row>
    <row r="327" spans="1:13" ht="23.25" customHeight="1" x14ac:dyDescent="0.2">
      <c r="A327" s="74">
        <v>5</v>
      </c>
      <c r="B327" s="356" t="s">
        <v>83</v>
      </c>
      <c r="C327" s="356"/>
      <c r="D327" s="356"/>
      <c r="E327" s="356"/>
      <c r="F327" s="356"/>
      <c r="G327" s="356"/>
      <c r="H327" s="356"/>
      <c r="I327" s="100">
        <f>$I$270</f>
        <v>1</v>
      </c>
      <c r="J327" s="225"/>
      <c r="K327" s="237"/>
      <c r="L327" s="237"/>
      <c r="M327" s="159"/>
    </row>
    <row r="328" spans="1:13" ht="33.75" customHeight="1" x14ac:dyDescent="0.2">
      <c r="A328" s="74">
        <v>6</v>
      </c>
      <c r="B328" s="356" t="s">
        <v>84</v>
      </c>
      <c r="C328" s="356"/>
      <c r="D328" s="356"/>
      <c r="E328" s="356"/>
      <c r="F328" s="356"/>
      <c r="G328" s="356"/>
      <c r="H328" s="356"/>
      <c r="I328" s="100">
        <f>$I$271</f>
        <v>1</v>
      </c>
      <c r="J328" s="225"/>
      <c r="K328" s="237"/>
      <c r="L328" s="237"/>
      <c r="M328" s="159"/>
    </row>
    <row r="329" spans="1:13" ht="12.75" customHeight="1" x14ac:dyDescent="0.2">
      <c r="A329" s="93"/>
      <c r="B329" s="94"/>
      <c r="C329" s="94"/>
      <c r="D329" s="94"/>
      <c r="E329" s="94"/>
      <c r="F329" s="94"/>
      <c r="G329" s="95"/>
      <c r="H329" s="79" t="s">
        <v>232</v>
      </c>
      <c r="I329" s="75">
        <f>SUM(I323:I328)</f>
        <v>6</v>
      </c>
      <c r="J329" s="225"/>
      <c r="K329" s="237"/>
      <c r="L329" s="237"/>
      <c r="M329" s="159"/>
    </row>
    <row r="330" spans="1:13" ht="12.75" customHeight="1" x14ac:dyDescent="0.2">
      <c r="A330" s="83"/>
      <c r="B330" s="96"/>
      <c r="C330" s="96"/>
      <c r="D330" s="96"/>
      <c r="E330" s="96"/>
      <c r="F330" s="96"/>
      <c r="G330" s="96"/>
      <c r="H330" s="88"/>
      <c r="I330" s="89"/>
      <c r="J330" s="225"/>
      <c r="K330" s="237"/>
      <c r="L330" s="237"/>
      <c r="M330" s="159"/>
    </row>
    <row r="331" spans="1:13" ht="12.75" customHeight="1" x14ac:dyDescent="0.2">
      <c r="A331" s="80"/>
      <c r="B331" s="357" t="s">
        <v>233</v>
      </c>
      <c r="C331" s="358"/>
      <c r="D331" s="81">
        <v>1</v>
      </c>
      <c r="E331" s="81">
        <v>0.8</v>
      </c>
      <c r="F331" s="81">
        <v>0.5</v>
      </c>
      <c r="G331" s="81">
        <v>0.2</v>
      </c>
      <c r="H331" s="81">
        <v>0</v>
      </c>
      <c r="I331" s="82"/>
      <c r="J331" s="225"/>
      <c r="K331" s="237"/>
      <c r="L331" s="237"/>
      <c r="M331" s="159"/>
    </row>
    <row r="332" spans="1:13" ht="101.25" customHeight="1" x14ac:dyDescent="0.2">
      <c r="A332" s="80"/>
      <c r="B332" s="359"/>
      <c r="C332" s="360"/>
      <c r="D332" s="43" t="s">
        <v>280</v>
      </c>
      <c r="E332" s="43" t="s">
        <v>281</v>
      </c>
      <c r="F332" s="43" t="s">
        <v>282</v>
      </c>
      <c r="G332" s="43" t="s">
        <v>283</v>
      </c>
      <c r="H332" s="43" t="s">
        <v>268</v>
      </c>
      <c r="I332" s="82"/>
      <c r="J332" s="225"/>
      <c r="K332" s="237"/>
      <c r="L332" s="237"/>
      <c r="M332" s="159"/>
    </row>
    <row r="333" spans="1:13" ht="12.75" customHeight="1" x14ac:dyDescent="0.2">
      <c r="A333" s="91"/>
      <c r="B333" s="88"/>
      <c r="C333" s="88"/>
      <c r="D333" s="88"/>
      <c r="E333" s="88"/>
      <c r="F333" s="88"/>
      <c r="G333" s="88"/>
      <c r="H333" s="88"/>
      <c r="I333" s="92"/>
      <c r="J333" s="225"/>
      <c r="K333" s="237"/>
      <c r="L333" s="237"/>
      <c r="M333" s="159"/>
    </row>
    <row r="334" spans="1:13" x14ac:dyDescent="0.2">
      <c r="A334" s="367" t="s">
        <v>286</v>
      </c>
      <c r="B334" s="368"/>
      <c r="C334" s="368"/>
      <c r="D334" s="368"/>
      <c r="E334" s="368"/>
      <c r="F334" s="368"/>
      <c r="G334" s="368"/>
      <c r="H334" s="368"/>
      <c r="I334" s="369"/>
      <c r="J334" s="225"/>
      <c r="K334" s="237"/>
      <c r="L334" s="237"/>
      <c r="M334" s="159"/>
    </row>
    <row r="335" spans="1:13" ht="12.75" customHeight="1" x14ac:dyDescent="0.2">
      <c r="A335" s="353"/>
      <c r="B335" s="354"/>
      <c r="C335" s="354"/>
      <c r="D335" s="354"/>
      <c r="E335" s="354"/>
      <c r="F335" s="354"/>
      <c r="G335" s="354"/>
      <c r="H335" s="355"/>
      <c r="I335" s="73" t="s">
        <v>4</v>
      </c>
      <c r="J335" s="225"/>
      <c r="K335" s="237"/>
      <c r="L335" s="237"/>
      <c r="M335" s="159"/>
    </row>
    <row r="336" spans="1:13" ht="25.5" customHeight="1" x14ac:dyDescent="0.2">
      <c r="A336" s="74">
        <v>1</v>
      </c>
      <c r="B336" s="385" t="s">
        <v>287</v>
      </c>
      <c r="C336" s="386"/>
      <c r="D336" s="386"/>
      <c r="E336" s="386"/>
      <c r="F336" s="386"/>
      <c r="G336" s="386"/>
      <c r="H336" s="387"/>
      <c r="I336" s="100">
        <f>'RECREDENTIALING FILE AUDIT TOOL'!$W$69</f>
        <v>1</v>
      </c>
      <c r="J336" s="225"/>
      <c r="K336" s="237"/>
      <c r="L336" s="237"/>
      <c r="M336" s="159"/>
    </row>
    <row r="337" spans="1:13" ht="12.75" customHeight="1" x14ac:dyDescent="0.2">
      <c r="A337" s="87"/>
      <c r="B337" s="88"/>
      <c r="C337" s="88"/>
      <c r="D337" s="88"/>
      <c r="E337" s="88"/>
      <c r="F337" s="88"/>
      <c r="G337" s="88"/>
      <c r="H337" s="88"/>
      <c r="I337" s="89"/>
      <c r="J337" s="225"/>
      <c r="K337" s="237"/>
      <c r="L337" s="237"/>
      <c r="M337" s="159"/>
    </row>
    <row r="338" spans="1:13" ht="12.75" customHeight="1" x14ac:dyDescent="0.2">
      <c r="A338" s="80"/>
      <c r="B338" s="357" t="s">
        <v>233</v>
      </c>
      <c r="C338" s="358"/>
      <c r="D338" s="81">
        <v>1</v>
      </c>
      <c r="E338" s="81">
        <v>0.8</v>
      </c>
      <c r="F338" s="81">
        <v>0.5</v>
      </c>
      <c r="G338" s="81">
        <v>0.2</v>
      </c>
      <c r="H338" s="81">
        <v>0</v>
      </c>
      <c r="I338" s="82"/>
      <c r="J338" s="225"/>
      <c r="K338" s="237"/>
      <c r="L338" s="237"/>
      <c r="M338" s="159"/>
    </row>
    <row r="339" spans="1:13" ht="25.5" customHeight="1" x14ac:dyDescent="0.2">
      <c r="A339" s="80"/>
      <c r="B339" s="359"/>
      <c r="C339" s="360"/>
      <c r="D339" s="43" t="s">
        <v>288</v>
      </c>
      <c r="E339" s="43" t="s">
        <v>239</v>
      </c>
      <c r="F339" s="43" t="s">
        <v>309</v>
      </c>
      <c r="G339" s="43" t="s">
        <v>239</v>
      </c>
      <c r="H339" s="43" t="s">
        <v>289</v>
      </c>
      <c r="I339" s="82"/>
      <c r="J339" s="225"/>
      <c r="K339" s="237"/>
      <c r="L339" s="237"/>
      <c r="M339" s="159"/>
    </row>
    <row r="340" spans="1:13" s="68" customFormat="1" ht="12.75" customHeight="1" x14ac:dyDescent="0.2">
      <c r="A340" s="83"/>
      <c r="B340" s="90"/>
      <c r="C340" s="90"/>
      <c r="D340" s="90"/>
      <c r="E340" s="90"/>
      <c r="F340" s="90"/>
      <c r="G340" s="90"/>
      <c r="H340" s="90"/>
      <c r="J340" s="228"/>
      <c r="K340" s="241"/>
      <c r="L340" s="241"/>
      <c r="M340" s="162"/>
    </row>
    <row r="341" spans="1:13" x14ac:dyDescent="0.2">
      <c r="A341" s="408" t="s">
        <v>310</v>
      </c>
      <c r="B341" s="409"/>
      <c r="C341" s="409"/>
      <c r="D341" s="409"/>
      <c r="E341" s="409"/>
      <c r="F341" s="409"/>
      <c r="G341" s="409"/>
      <c r="H341" s="409"/>
      <c r="I341" s="410"/>
      <c r="J341" s="225"/>
      <c r="K341" s="237"/>
      <c r="L341" s="237"/>
      <c r="M341" s="159"/>
    </row>
    <row r="342" spans="1:13" ht="12.75" customHeight="1" x14ac:dyDescent="0.2">
      <c r="A342" s="353"/>
      <c r="B342" s="354"/>
      <c r="C342" s="354"/>
      <c r="D342" s="354"/>
      <c r="E342" s="354"/>
      <c r="F342" s="354"/>
      <c r="G342" s="354"/>
      <c r="H342" s="355"/>
      <c r="I342" s="73" t="s">
        <v>4</v>
      </c>
      <c r="J342" s="225"/>
      <c r="K342" s="237"/>
      <c r="L342" s="237"/>
      <c r="M342" s="159"/>
    </row>
    <row r="343" spans="1:13" ht="12.75" customHeight="1" x14ac:dyDescent="0.2">
      <c r="A343" s="74">
        <v>1</v>
      </c>
      <c r="B343" s="385" t="s">
        <v>111</v>
      </c>
      <c r="C343" s="386"/>
      <c r="D343" s="386"/>
      <c r="E343" s="386"/>
      <c r="F343" s="386"/>
      <c r="G343" s="386"/>
      <c r="H343" s="387"/>
      <c r="I343" s="100">
        <f>'RECREDENTIALING FILE AUDIT TOOL'!$X$69</f>
        <v>1</v>
      </c>
      <c r="J343" s="225"/>
      <c r="K343" s="237"/>
      <c r="L343" s="237"/>
      <c r="M343" s="159"/>
    </row>
    <row r="344" spans="1:13" ht="12.75" customHeight="1" x14ac:dyDescent="0.2">
      <c r="A344" s="87"/>
      <c r="B344" s="88"/>
      <c r="C344" s="88"/>
      <c r="D344" s="88"/>
      <c r="E344" s="88"/>
      <c r="F344" s="88"/>
      <c r="G344" s="88"/>
      <c r="H344" s="88"/>
      <c r="I344" s="89"/>
      <c r="J344" s="225"/>
      <c r="K344" s="237"/>
      <c r="L344" s="237"/>
      <c r="M344" s="159"/>
    </row>
    <row r="345" spans="1:13" ht="12.75" customHeight="1" x14ac:dyDescent="0.2">
      <c r="A345" s="80"/>
      <c r="B345" s="357" t="s">
        <v>233</v>
      </c>
      <c r="C345" s="358"/>
      <c r="D345" s="81">
        <v>1</v>
      </c>
      <c r="E345" s="81">
        <v>0.8</v>
      </c>
      <c r="F345" s="81">
        <v>0.5</v>
      </c>
      <c r="G345" s="81">
        <v>0.2</v>
      </c>
      <c r="H345" s="81">
        <v>0</v>
      </c>
      <c r="I345" s="82"/>
      <c r="J345" s="225"/>
      <c r="K345" s="237"/>
      <c r="L345" s="237"/>
      <c r="M345" s="159"/>
    </row>
    <row r="346" spans="1:13" ht="25.5" customHeight="1" x14ac:dyDescent="0.2">
      <c r="A346" s="80"/>
      <c r="B346" s="359"/>
      <c r="C346" s="360"/>
      <c r="D346" s="43" t="s">
        <v>290</v>
      </c>
      <c r="E346" s="43" t="s">
        <v>239</v>
      </c>
      <c r="F346" s="43" t="s">
        <v>239</v>
      </c>
      <c r="G346" s="43" t="s">
        <v>239</v>
      </c>
      <c r="H346" s="43" t="s">
        <v>291</v>
      </c>
      <c r="I346" s="82"/>
      <c r="J346" s="225"/>
      <c r="K346" s="237"/>
      <c r="L346" s="237"/>
      <c r="M346" s="159"/>
    </row>
    <row r="347" spans="1:13" ht="12.75" customHeight="1" x14ac:dyDescent="0.2">
      <c r="A347" s="91"/>
      <c r="B347" s="88"/>
      <c r="C347" s="88"/>
      <c r="D347" s="88"/>
      <c r="E347" s="88"/>
      <c r="F347" s="88"/>
      <c r="G347" s="88"/>
      <c r="H347" s="88"/>
      <c r="I347" s="92"/>
      <c r="J347" s="225"/>
      <c r="K347" s="237"/>
      <c r="L347" s="237"/>
      <c r="M347" s="159"/>
    </row>
    <row r="348" spans="1:13" x14ac:dyDescent="0.2">
      <c r="A348" s="367" t="s">
        <v>314</v>
      </c>
      <c r="B348" s="368"/>
      <c r="C348" s="368"/>
      <c r="D348" s="368"/>
      <c r="E348" s="368"/>
      <c r="F348" s="368"/>
      <c r="G348" s="368"/>
      <c r="H348" s="368"/>
      <c r="I348" s="369"/>
      <c r="J348" s="225"/>
      <c r="K348" s="237"/>
      <c r="L348" s="237"/>
      <c r="M348" s="159"/>
    </row>
    <row r="349" spans="1:13" ht="22.5" customHeight="1" x14ac:dyDescent="0.2">
      <c r="A349" s="353" t="s">
        <v>311</v>
      </c>
      <c r="B349" s="354"/>
      <c r="C349" s="354"/>
      <c r="D349" s="354"/>
      <c r="E349" s="354"/>
      <c r="F349" s="354"/>
      <c r="G349" s="354"/>
      <c r="H349" s="355"/>
      <c r="I349" s="73" t="s">
        <v>4</v>
      </c>
      <c r="J349" s="225"/>
      <c r="K349" s="237"/>
      <c r="L349" s="237"/>
      <c r="M349" s="159"/>
    </row>
    <row r="350" spans="1:13" ht="23.25" customHeight="1" x14ac:dyDescent="0.2">
      <c r="A350" s="74">
        <v>1</v>
      </c>
      <c r="B350" s="385" t="s">
        <v>312</v>
      </c>
      <c r="C350" s="386"/>
      <c r="D350" s="386"/>
      <c r="E350" s="386"/>
      <c r="F350" s="386"/>
      <c r="G350" s="386"/>
      <c r="H350" s="387"/>
      <c r="I350" s="100">
        <f>'RECREDENTIALING FILE AUDIT TOOL'!$Y$69</f>
        <v>1</v>
      </c>
      <c r="J350" s="225"/>
      <c r="K350" s="237"/>
      <c r="L350" s="237"/>
      <c r="M350" s="159"/>
    </row>
    <row r="351" spans="1:13" ht="12.75" customHeight="1" x14ac:dyDescent="0.2">
      <c r="A351" s="74">
        <v>2</v>
      </c>
      <c r="B351" s="385" t="s">
        <v>313</v>
      </c>
      <c r="C351" s="386"/>
      <c r="D351" s="386"/>
      <c r="E351" s="386"/>
      <c r="F351" s="386"/>
      <c r="G351" s="386"/>
      <c r="H351" s="387"/>
      <c r="I351" s="100">
        <f>'RECREDENTIALING FILE AUDIT TOOL'!$Y$69</f>
        <v>1</v>
      </c>
      <c r="J351" s="225"/>
      <c r="K351" s="237"/>
      <c r="L351" s="237"/>
      <c r="M351" s="159"/>
    </row>
    <row r="352" spans="1:13" ht="12.75" customHeight="1" x14ac:dyDescent="0.2">
      <c r="A352" s="87"/>
      <c r="B352" s="88"/>
      <c r="C352" s="88"/>
      <c r="D352" s="88"/>
      <c r="E352" s="88"/>
      <c r="F352" s="88"/>
      <c r="G352" s="88"/>
      <c r="H352" s="88"/>
      <c r="I352" s="89"/>
      <c r="J352" s="225"/>
      <c r="K352" s="237"/>
      <c r="L352" s="237"/>
      <c r="M352" s="159"/>
    </row>
    <row r="353" spans="1:13" ht="12.75" customHeight="1" x14ac:dyDescent="0.2">
      <c r="A353" s="80"/>
      <c r="B353" s="357" t="s">
        <v>233</v>
      </c>
      <c r="C353" s="358"/>
      <c r="D353" s="81">
        <v>1</v>
      </c>
      <c r="E353" s="81">
        <v>0.8</v>
      </c>
      <c r="F353" s="81">
        <v>0.5</v>
      </c>
      <c r="G353" s="81">
        <v>0.2</v>
      </c>
      <c r="H353" s="81">
        <v>0</v>
      </c>
      <c r="I353" s="82"/>
      <c r="J353" s="225"/>
      <c r="K353" s="237"/>
      <c r="L353" s="237"/>
      <c r="M353" s="159"/>
    </row>
    <row r="354" spans="1:13" ht="22.5" customHeight="1" x14ac:dyDescent="0.2">
      <c r="A354" s="80"/>
      <c r="B354" s="359"/>
      <c r="C354" s="360"/>
      <c r="D354" s="43" t="s">
        <v>290</v>
      </c>
      <c r="E354" s="43" t="s">
        <v>239</v>
      </c>
      <c r="F354" s="43" t="s">
        <v>239</v>
      </c>
      <c r="G354" s="43" t="s">
        <v>239</v>
      </c>
      <c r="H354" s="43" t="s">
        <v>291</v>
      </c>
      <c r="I354" s="82"/>
      <c r="J354" s="225"/>
      <c r="K354" s="237"/>
      <c r="L354" s="237"/>
      <c r="M354" s="159"/>
    </row>
    <row r="355" spans="1:13" ht="12.75" customHeight="1" x14ac:dyDescent="0.2">
      <c r="A355" s="91"/>
      <c r="B355" s="88"/>
      <c r="C355" s="88"/>
      <c r="D355" s="88"/>
      <c r="E355" s="88"/>
      <c r="F355" s="88"/>
      <c r="G355" s="88"/>
      <c r="H355" s="88"/>
      <c r="I355" s="92"/>
      <c r="J355" s="225"/>
      <c r="K355" s="237"/>
      <c r="L355" s="237"/>
      <c r="M355" s="159"/>
    </row>
    <row r="356" spans="1:13" x14ac:dyDescent="0.2">
      <c r="A356" s="392" t="s">
        <v>89</v>
      </c>
      <c r="B356" s="393"/>
      <c r="C356" s="393"/>
      <c r="D356" s="393"/>
      <c r="E356" s="393"/>
      <c r="F356" s="393"/>
      <c r="G356" s="393"/>
      <c r="H356" s="393"/>
      <c r="I356" s="394"/>
      <c r="J356" s="225"/>
      <c r="K356" s="237"/>
      <c r="L356" s="237"/>
      <c r="M356" s="159"/>
    </row>
    <row r="357" spans="1:13" ht="32.25" customHeight="1" x14ac:dyDescent="0.2">
      <c r="A357" s="353" t="s">
        <v>90</v>
      </c>
      <c r="B357" s="354"/>
      <c r="C357" s="354"/>
      <c r="D357" s="354"/>
      <c r="E357" s="354"/>
      <c r="F357" s="354"/>
      <c r="G357" s="354"/>
      <c r="H357" s="354"/>
      <c r="I357" s="355"/>
      <c r="J357" s="225"/>
      <c r="K357" s="237"/>
      <c r="L357" s="237"/>
      <c r="M357" s="159"/>
    </row>
    <row r="358" spans="1:13" x14ac:dyDescent="0.2">
      <c r="A358" s="367" t="s">
        <v>91</v>
      </c>
      <c r="B358" s="368"/>
      <c r="C358" s="368"/>
      <c r="D358" s="368"/>
      <c r="E358" s="368"/>
      <c r="F358" s="368"/>
      <c r="G358" s="368"/>
      <c r="H358" s="368"/>
      <c r="I358" s="369"/>
      <c r="J358" s="225"/>
      <c r="K358" s="237"/>
      <c r="L358" s="237"/>
      <c r="M358" s="159"/>
    </row>
    <row r="359" spans="1:13" ht="12.75" customHeight="1" x14ac:dyDescent="0.2">
      <c r="A359" s="353"/>
      <c r="B359" s="354"/>
      <c r="C359" s="354"/>
      <c r="D359" s="354"/>
      <c r="E359" s="354"/>
      <c r="F359" s="354"/>
      <c r="G359" s="354"/>
      <c r="H359" s="355"/>
      <c r="I359" s="73" t="s">
        <v>4</v>
      </c>
      <c r="J359" s="225"/>
      <c r="K359" s="237"/>
      <c r="L359" s="237"/>
      <c r="M359" s="159"/>
    </row>
    <row r="360" spans="1:13" ht="12.75" customHeight="1" x14ac:dyDescent="0.2">
      <c r="A360" s="74">
        <v>1</v>
      </c>
      <c r="B360" s="356" t="s">
        <v>92</v>
      </c>
      <c r="C360" s="356"/>
      <c r="D360" s="356"/>
      <c r="E360" s="356"/>
      <c r="F360" s="356"/>
      <c r="G360" s="356"/>
      <c r="H360" s="356"/>
      <c r="I360" s="100">
        <f>'RECREDENTIALING FILE AUDIT TOOL'!$Z$69</f>
        <v>1</v>
      </c>
      <c r="J360" s="225"/>
      <c r="K360" s="237"/>
      <c r="L360" s="237"/>
      <c r="M360" s="159"/>
    </row>
    <row r="361" spans="1:13" ht="12.75" customHeight="1" x14ac:dyDescent="0.2">
      <c r="A361" s="87"/>
      <c r="B361" s="88"/>
      <c r="C361" s="88"/>
      <c r="D361" s="88"/>
      <c r="E361" s="88"/>
      <c r="F361" s="88"/>
      <c r="G361" s="88"/>
      <c r="H361" s="88"/>
      <c r="I361" s="89"/>
      <c r="J361" s="225"/>
      <c r="K361" s="237"/>
      <c r="L361" s="237"/>
      <c r="M361" s="159"/>
    </row>
    <row r="362" spans="1:13" ht="12.75" customHeight="1" x14ac:dyDescent="0.2">
      <c r="A362" s="80"/>
      <c r="B362" s="357" t="s">
        <v>233</v>
      </c>
      <c r="C362" s="358"/>
      <c r="D362" s="81">
        <v>1</v>
      </c>
      <c r="E362" s="81">
        <v>0.8</v>
      </c>
      <c r="F362" s="81">
        <v>0.5</v>
      </c>
      <c r="G362" s="81">
        <v>0.2</v>
      </c>
      <c r="H362" s="81">
        <v>0</v>
      </c>
      <c r="I362" s="82"/>
      <c r="J362" s="225"/>
      <c r="K362" s="237"/>
      <c r="L362" s="237"/>
      <c r="M362" s="159"/>
    </row>
    <row r="363" spans="1:13" ht="23.25" customHeight="1" x14ac:dyDescent="0.2">
      <c r="A363" s="80"/>
      <c r="B363" s="359"/>
      <c r="C363" s="360"/>
      <c r="D363" s="43" t="s">
        <v>290</v>
      </c>
      <c r="E363" s="43" t="s">
        <v>239</v>
      </c>
      <c r="F363" s="43" t="s">
        <v>309</v>
      </c>
      <c r="G363" s="43" t="s">
        <v>239</v>
      </c>
      <c r="H363" s="43" t="s">
        <v>289</v>
      </c>
      <c r="I363" s="82"/>
      <c r="J363" s="225"/>
      <c r="K363" s="237"/>
      <c r="L363" s="237"/>
      <c r="M363" s="159"/>
    </row>
    <row r="364" spans="1:13" s="68" customFormat="1" ht="12.75" customHeight="1" x14ac:dyDescent="0.2">
      <c r="A364" s="83"/>
      <c r="B364" s="90"/>
      <c r="C364" s="90"/>
      <c r="D364" s="90"/>
      <c r="E364" s="90"/>
      <c r="F364" s="90"/>
      <c r="G364" s="90"/>
      <c r="H364" s="90"/>
      <c r="J364" s="228"/>
      <c r="K364" s="241"/>
      <c r="L364" s="241"/>
      <c r="M364" s="162"/>
    </row>
    <row r="365" spans="1:13" x14ac:dyDescent="0.2">
      <c r="A365" s="350" t="s">
        <v>93</v>
      </c>
      <c r="B365" s="351"/>
      <c r="C365" s="351"/>
      <c r="D365" s="351"/>
      <c r="E365" s="351"/>
      <c r="F365" s="351"/>
      <c r="G365" s="351"/>
      <c r="H365" s="351"/>
      <c r="I365" s="352"/>
      <c r="J365" s="222"/>
      <c r="K365" s="240"/>
      <c r="L365" s="240"/>
      <c r="M365" s="107"/>
    </row>
    <row r="366" spans="1:13" ht="25.5" customHeight="1" x14ac:dyDescent="0.2">
      <c r="A366" s="353" t="s">
        <v>94</v>
      </c>
      <c r="B366" s="354"/>
      <c r="C366" s="354"/>
      <c r="D366" s="354"/>
      <c r="E366" s="354"/>
      <c r="F366" s="354"/>
      <c r="G366" s="354"/>
      <c r="H366" s="354"/>
      <c r="I366" s="355"/>
      <c r="J366" s="221"/>
      <c r="K366" s="236"/>
      <c r="L366" s="236"/>
      <c r="M366" s="106"/>
    </row>
    <row r="367" spans="1:13" x14ac:dyDescent="0.2">
      <c r="A367" s="367" t="s">
        <v>95</v>
      </c>
      <c r="B367" s="368"/>
      <c r="C367" s="368"/>
      <c r="D367" s="368"/>
      <c r="E367" s="368"/>
      <c r="F367" s="368"/>
      <c r="G367" s="368"/>
      <c r="H367" s="368"/>
      <c r="I367" s="369"/>
      <c r="J367" s="223"/>
      <c r="K367" s="239"/>
      <c r="L367" s="239"/>
      <c r="M367" s="108"/>
    </row>
    <row r="368" spans="1:13" x14ac:dyDescent="0.2">
      <c r="A368" s="353" t="s">
        <v>525</v>
      </c>
      <c r="B368" s="354"/>
      <c r="C368" s="354"/>
      <c r="D368" s="354"/>
      <c r="E368" s="354"/>
      <c r="F368" s="354"/>
      <c r="G368" s="354"/>
      <c r="H368" s="355"/>
      <c r="I368" s="73" t="s">
        <v>4</v>
      </c>
      <c r="J368" s="221"/>
      <c r="K368" s="236"/>
      <c r="L368" s="236"/>
      <c r="M368" s="106"/>
    </row>
    <row r="369" spans="1:13" ht="22.5" x14ac:dyDescent="0.2">
      <c r="A369" s="74">
        <v>1</v>
      </c>
      <c r="B369" s="385" t="s">
        <v>96</v>
      </c>
      <c r="C369" s="386"/>
      <c r="D369" s="386"/>
      <c r="E369" s="386"/>
      <c r="F369" s="386"/>
      <c r="G369" s="386"/>
      <c r="H369" s="387"/>
      <c r="I369" s="75" t="s">
        <v>100</v>
      </c>
      <c r="J369" s="221"/>
      <c r="K369" s="236"/>
      <c r="L369" s="236"/>
      <c r="M369" s="106" t="s">
        <v>422</v>
      </c>
    </row>
    <row r="370" spans="1:13" ht="22.5" x14ac:dyDescent="0.2">
      <c r="A370" s="74">
        <v>2</v>
      </c>
      <c r="B370" s="385" t="s">
        <v>97</v>
      </c>
      <c r="C370" s="386"/>
      <c r="D370" s="386"/>
      <c r="E370" s="386"/>
      <c r="F370" s="386"/>
      <c r="G370" s="386"/>
      <c r="H370" s="387"/>
      <c r="I370" s="75" t="s">
        <v>100</v>
      </c>
      <c r="J370" s="221"/>
      <c r="K370" s="236"/>
      <c r="L370" s="236"/>
      <c r="M370" s="106" t="s">
        <v>422</v>
      </c>
    </row>
    <row r="371" spans="1:13" ht="22.5" x14ac:dyDescent="0.2">
      <c r="A371" s="74">
        <v>3</v>
      </c>
      <c r="B371" s="385" t="s">
        <v>98</v>
      </c>
      <c r="C371" s="386"/>
      <c r="D371" s="386"/>
      <c r="E371" s="386"/>
      <c r="F371" s="386"/>
      <c r="G371" s="386"/>
      <c r="H371" s="387"/>
      <c r="I371" s="75" t="s">
        <v>100</v>
      </c>
      <c r="J371" s="221"/>
      <c r="K371" s="236"/>
      <c r="L371" s="236"/>
      <c r="M371" s="106" t="s">
        <v>422</v>
      </c>
    </row>
    <row r="372" spans="1:13" ht="22.5" x14ac:dyDescent="0.2">
      <c r="A372" s="74">
        <v>4</v>
      </c>
      <c r="B372" s="385" t="s">
        <v>99</v>
      </c>
      <c r="C372" s="386"/>
      <c r="D372" s="386"/>
      <c r="E372" s="386"/>
      <c r="F372" s="386"/>
      <c r="G372" s="386"/>
      <c r="H372" s="387"/>
      <c r="I372" s="75" t="s">
        <v>100</v>
      </c>
      <c r="J372" s="221"/>
      <c r="K372" s="236"/>
      <c r="L372" s="236"/>
      <c r="M372" s="106" t="s">
        <v>422</v>
      </c>
    </row>
    <row r="373" spans="1:13" ht="12.75" customHeight="1" x14ac:dyDescent="0.2">
      <c r="A373" s="93"/>
      <c r="B373" s="94"/>
      <c r="C373" s="94"/>
      <c r="D373" s="94"/>
      <c r="E373" s="94"/>
      <c r="F373" s="94"/>
      <c r="G373" s="95"/>
      <c r="H373" s="79" t="s">
        <v>232</v>
      </c>
      <c r="I373" s="75">
        <f>SUM(I369:I372)</f>
        <v>0</v>
      </c>
      <c r="J373" s="221"/>
      <c r="K373" s="236"/>
      <c r="L373" s="236"/>
      <c r="M373" s="106"/>
    </row>
    <row r="374" spans="1:13" ht="12.75" customHeight="1" x14ac:dyDescent="0.2">
      <c r="A374" s="83"/>
      <c r="B374" s="96"/>
      <c r="C374" s="96"/>
      <c r="D374" s="96"/>
      <c r="E374" s="96"/>
      <c r="F374" s="96"/>
      <c r="G374" s="96"/>
      <c r="H374" s="88"/>
      <c r="I374" s="89"/>
      <c r="J374" s="225"/>
      <c r="K374" s="237"/>
      <c r="L374" s="237"/>
      <c r="M374" s="159"/>
    </row>
    <row r="375" spans="1:13" ht="12.75" customHeight="1" x14ac:dyDescent="0.2">
      <c r="A375" s="80"/>
      <c r="B375" s="357" t="s">
        <v>233</v>
      </c>
      <c r="C375" s="358"/>
      <c r="D375" s="81">
        <v>1</v>
      </c>
      <c r="E375" s="81">
        <v>0.8</v>
      </c>
      <c r="F375" s="81">
        <v>0.5</v>
      </c>
      <c r="G375" s="81">
        <v>0.2</v>
      </c>
      <c r="H375" s="81">
        <v>0</v>
      </c>
      <c r="I375" s="82"/>
      <c r="J375" s="225"/>
      <c r="K375" s="237"/>
      <c r="L375" s="237"/>
      <c r="M375" s="159"/>
    </row>
    <row r="376" spans="1:13" ht="51" customHeight="1" x14ac:dyDescent="0.2">
      <c r="A376" s="80"/>
      <c r="B376" s="411" t="s">
        <v>100</v>
      </c>
      <c r="C376" s="412"/>
      <c r="D376" s="43" t="s">
        <v>315</v>
      </c>
      <c r="E376" s="43" t="s">
        <v>316</v>
      </c>
      <c r="F376" s="43" t="s">
        <v>238</v>
      </c>
      <c r="G376" s="43" t="s">
        <v>244</v>
      </c>
      <c r="H376" s="43" t="s">
        <v>241</v>
      </c>
      <c r="I376" s="82"/>
      <c r="J376" s="225"/>
      <c r="K376" s="237"/>
      <c r="L376" s="237"/>
      <c r="M376" s="159"/>
    </row>
    <row r="377" spans="1:13" s="68" customFormat="1" ht="12.75" customHeight="1" x14ac:dyDescent="0.2">
      <c r="A377" s="83"/>
      <c r="B377" s="90"/>
      <c r="C377" s="90"/>
      <c r="D377" s="90"/>
      <c r="E377" s="90"/>
      <c r="F377" s="90"/>
      <c r="G377" s="90"/>
      <c r="H377" s="90"/>
      <c r="J377" s="228"/>
      <c r="K377" s="241"/>
      <c r="L377" s="241"/>
      <c r="M377" s="162"/>
    </row>
    <row r="378" spans="1:13" x14ac:dyDescent="0.2">
      <c r="A378" s="350" t="s">
        <v>101</v>
      </c>
      <c r="B378" s="351"/>
      <c r="C378" s="351"/>
      <c r="D378" s="351"/>
      <c r="E378" s="351"/>
      <c r="F378" s="351"/>
      <c r="G378" s="351"/>
      <c r="H378" s="351"/>
      <c r="I378" s="352"/>
      <c r="J378" s="222"/>
      <c r="K378" s="240"/>
      <c r="L378" s="240"/>
      <c r="M378" s="107"/>
    </row>
    <row r="379" spans="1:13" x14ac:dyDescent="0.2">
      <c r="A379" s="367" t="s">
        <v>102</v>
      </c>
      <c r="B379" s="368"/>
      <c r="C379" s="368"/>
      <c r="D379" s="368"/>
      <c r="E379" s="368"/>
      <c r="F379" s="368"/>
      <c r="G379" s="368"/>
      <c r="H379" s="368"/>
      <c r="I379" s="369"/>
      <c r="J379" s="223"/>
      <c r="K379" s="239"/>
      <c r="L379" s="239"/>
      <c r="M379" s="108"/>
    </row>
    <row r="380" spans="1:13" x14ac:dyDescent="0.2">
      <c r="A380" s="353" t="s">
        <v>103</v>
      </c>
      <c r="B380" s="354"/>
      <c r="C380" s="354"/>
      <c r="D380" s="354"/>
      <c r="E380" s="354"/>
      <c r="F380" s="354"/>
      <c r="G380" s="354"/>
      <c r="H380" s="355"/>
      <c r="I380" s="73" t="s">
        <v>4</v>
      </c>
      <c r="J380" s="221"/>
      <c r="K380" s="236"/>
      <c r="L380" s="236"/>
      <c r="M380" s="106"/>
    </row>
    <row r="381" spans="1:13" ht="23.25" customHeight="1" x14ac:dyDescent="0.2">
      <c r="A381" s="74">
        <v>1</v>
      </c>
      <c r="B381" s="385" t="s">
        <v>104</v>
      </c>
      <c r="C381" s="386"/>
      <c r="D381" s="386"/>
      <c r="E381" s="386"/>
      <c r="F381" s="386"/>
      <c r="G381" s="386"/>
      <c r="H381" s="387"/>
      <c r="I381" s="75" t="s">
        <v>100</v>
      </c>
      <c r="J381" s="221"/>
      <c r="K381" s="236"/>
      <c r="L381" s="236"/>
      <c r="M381" s="106" t="s">
        <v>422</v>
      </c>
    </row>
    <row r="382" spans="1:13" ht="25.5" customHeight="1" x14ac:dyDescent="0.2">
      <c r="A382" s="74">
        <v>2</v>
      </c>
      <c r="B382" s="385" t="s">
        <v>105</v>
      </c>
      <c r="C382" s="386"/>
      <c r="D382" s="386"/>
      <c r="E382" s="386"/>
      <c r="F382" s="386"/>
      <c r="G382" s="386"/>
      <c r="H382" s="387"/>
      <c r="I382" s="75" t="s">
        <v>100</v>
      </c>
      <c r="J382" s="221"/>
      <c r="K382" s="236"/>
      <c r="L382" s="236"/>
      <c r="M382" s="106" t="s">
        <v>422</v>
      </c>
    </row>
    <row r="383" spans="1:13" ht="22.5" x14ac:dyDescent="0.2">
      <c r="A383" s="74">
        <v>3</v>
      </c>
      <c r="B383" s="385" t="s">
        <v>526</v>
      </c>
      <c r="C383" s="386"/>
      <c r="D383" s="386"/>
      <c r="E383" s="386"/>
      <c r="F383" s="386"/>
      <c r="G383" s="386"/>
      <c r="H383" s="387"/>
      <c r="I383" s="75" t="s">
        <v>100</v>
      </c>
      <c r="J383" s="221"/>
      <c r="K383" s="236"/>
      <c r="L383" s="236"/>
      <c r="M383" s="106" t="s">
        <v>422</v>
      </c>
    </row>
    <row r="384" spans="1:13" ht="25.5" customHeight="1" x14ac:dyDescent="0.2">
      <c r="A384" s="74">
        <v>4</v>
      </c>
      <c r="B384" s="385" t="s">
        <v>547</v>
      </c>
      <c r="C384" s="386"/>
      <c r="D384" s="386"/>
      <c r="E384" s="386"/>
      <c r="F384" s="386"/>
      <c r="G384" s="386"/>
      <c r="H384" s="387"/>
      <c r="I384" s="75" t="s">
        <v>100</v>
      </c>
      <c r="J384" s="221"/>
      <c r="K384" s="236"/>
      <c r="L384" s="236"/>
      <c r="M384" s="106" t="s">
        <v>422</v>
      </c>
    </row>
    <row r="385" spans="1:13" ht="22.5" x14ac:dyDescent="0.2">
      <c r="A385" s="74">
        <v>5</v>
      </c>
      <c r="B385" s="385" t="s">
        <v>108</v>
      </c>
      <c r="C385" s="386"/>
      <c r="D385" s="386"/>
      <c r="E385" s="386"/>
      <c r="F385" s="386"/>
      <c r="G385" s="386"/>
      <c r="H385" s="387"/>
      <c r="I385" s="75" t="s">
        <v>100</v>
      </c>
      <c r="J385" s="221"/>
      <c r="K385" s="236"/>
      <c r="L385" s="236"/>
      <c r="M385" s="106" t="s">
        <v>422</v>
      </c>
    </row>
    <row r="386" spans="1:13" ht="12.75" customHeight="1" x14ac:dyDescent="0.2">
      <c r="A386" s="93"/>
      <c r="B386" s="94"/>
      <c r="C386" s="94"/>
      <c r="D386" s="94"/>
      <c r="E386" s="94"/>
      <c r="F386" s="94"/>
      <c r="G386" s="95"/>
      <c r="H386" s="79" t="s">
        <v>232</v>
      </c>
      <c r="I386" s="75">
        <f>SUM(I381:I385)</f>
        <v>0</v>
      </c>
      <c r="J386" s="221"/>
      <c r="K386" s="236"/>
      <c r="L386" s="236"/>
      <c r="M386" s="106"/>
    </row>
    <row r="387" spans="1:13" ht="12.75" customHeight="1" x14ac:dyDescent="0.2">
      <c r="A387" s="83"/>
      <c r="B387" s="96"/>
      <c r="C387" s="96"/>
      <c r="D387" s="96"/>
      <c r="E387" s="96"/>
      <c r="F387" s="96"/>
      <c r="G387" s="96"/>
      <c r="H387" s="88"/>
      <c r="I387" s="89"/>
      <c r="J387" s="225"/>
      <c r="K387" s="237"/>
      <c r="L387" s="237"/>
      <c r="M387" s="159"/>
    </row>
    <row r="388" spans="1:13" ht="12.75" customHeight="1" x14ac:dyDescent="0.2">
      <c r="A388" s="80"/>
      <c r="B388" s="357" t="s">
        <v>233</v>
      </c>
      <c r="C388" s="358"/>
      <c r="D388" s="81">
        <v>1</v>
      </c>
      <c r="E388" s="81">
        <v>0.8</v>
      </c>
      <c r="F388" s="81">
        <v>0.5</v>
      </c>
      <c r="G388" s="81">
        <v>0.2</v>
      </c>
      <c r="H388" s="81">
        <v>0</v>
      </c>
      <c r="I388" s="82"/>
      <c r="J388" s="225"/>
      <c r="K388" s="237"/>
      <c r="L388" s="237"/>
      <c r="M388" s="159"/>
    </row>
    <row r="389" spans="1:13" ht="51" customHeight="1" x14ac:dyDescent="0.2">
      <c r="A389" s="80"/>
      <c r="B389" s="411" t="s">
        <v>100</v>
      </c>
      <c r="C389" s="412"/>
      <c r="D389" s="43" t="s">
        <v>317</v>
      </c>
      <c r="E389" s="43" t="s">
        <v>235</v>
      </c>
      <c r="F389" s="43" t="s">
        <v>238</v>
      </c>
      <c r="G389" s="43" t="s">
        <v>244</v>
      </c>
      <c r="H389" s="43" t="s">
        <v>241</v>
      </c>
      <c r="I389" s="82"/>
      <c r="J389" s="225"/>
      <c r="K389" s="237"/>
      <c r="L389" s="237"/>
      <c r="M389" s="159"/>
    </row>
    <row r="390" spans="1:13" s="68" customFormat="1" ht="12.75" customHeight="1" x14ac:dyDescent="0.2">
      <c r="A390" s="83"/>
      <c r="B390" s="90"/>
      <c r="C390" s="90"/>
      <c r="D390" s="90"/>
      <c r="E390" s="90"/>
      <c r="F390" s="90"/>
      <c r="G390" s="90"/>
      <c r="H390" s="90"/>
      <c r="J390" s="228"/>
      <c r="K390" s="241"/>
      <c r="L390" s="241"/>
      <c r="M390" s="162"/>
    </row>
    <row r="391" spans="1:13" x14ac:dyDescent="0.2">
      <c r="A391" s="350" t="s">
        <v>115</v>
      </c>
      <c r="B391" s="351"/>
      <c r="C391" s="351"/>
      <c r="D391" s="351"/>
      <c r="E391" s="351"/>
      <c r="F391" s="351"/>
      <c r="G391" s="351"/>
      <c r="H391" s="351"/>
      <c r="I391" s="352"/>
      <c r="J391" s="222"/>
      <c r="K391" s="240"/>
      <c r="L391" s="240"/>
      <c r="M391" s="107"/>
    </row>
    <row r="392" spans="1:13" ht="63.75" customHeight="1" x14ac:dyDescent="0.2">
      <c r="A392" s="353" t="s">
        <v>116</v>
      </c>
      <c r="B392" s="354"/>
      <c r="C392" s="354"/>
      <c r="D392" s="354"/>
      <c r="E392" s="354"/>
      <c r="F392" s="354"/>
      <c r="G392" s="354"/>
      <c r="H392" s="354"/>
      <c r="I392" s="355"/>
      <c r="J392" s="221"/>
      <c r="K392" s="236"/>
      <c r="L392" s="236"/>
      <c r="M392" s="106"/>
    </row>
    <row r="393" spans="1:13" x14ac:dyDescent="0.2">
      <c r="A393" s="367" t="s">
        <v>117</v>
      </c>
      <c r="B393" s="368"/>
      <c r="C393" s="368"/>
      <c r="D393" s="368"/>
      <c r="E393" s="368"/>
      <c r="F393" s="368"/>
      <c r="G393" s="368"/>
      <c r="H393" s="368"/>
      <c r="I393" s="369"/>
      <c r="J393" s="223"/>
      <c r="K393" s="239"/>
      <c r="L393" s="239"/>
      <c r="M393" s="108"/>
    </row>
    <row r="394" spans="1:13" ht="51" customHeight="1" x14ac:dyDescent="0.2">
      <c r="A394" s="370" t="s">
        <v>118</v>
      </c>
      <c r="B394" s="371"/>
      <c r="C394" s="371"/>
      <c r="D394" s="371"/>
      <c r="E394" s="371"/>
      <c r="F394" s="371"/>
      <c r="G394" s="371"/>
      <c r="H394" s="371"/>
      <c r="I394" s="73" t="s">
        <v>4</v>
      </c>
      <c r="J394" s="221"/>
      <c r="K394" s="236"/>
      <c r="L394" s="236"/>
      <c r="M394" s="106"/>
    </row>
    <row r="395" spans="1:13" x14ac:dyDescent="0.2">
      <c r="A395" s="74">
        <v>1</v>
      </c>
      <c r="B395" s="356" t="s">
        <v>119</v>
      </c>
      <c r="C395" s="356"/>
      <c r="D395" s="356"/>
      <c r="E395" s="356"/>
      <c r="F395" s="356"/>
      <c r="G395" s="356"/>
      <c r="H395" s="356"/>
      <c r="I395" s="75" t="s">
        <v>519</v>
      </c>
      <c r="J395" s="232"/>
      <c r="K395" s="234"/>
      <c r="L395" s="234"/>
      <c r="M395" s="158" t="s">
        <v>400</v>
      </c>
    </row>
    <row r="396" spans="1:13" x14ac:dyDescent="0.2">
      <c r="A396" s="74">
        <v>2</v>
      </c>
      <c r="B396" s="356" t="s">
        <v>120</v>
      </c>
      <c r="C396" s="356"/>
      <c r="D396" s="356"/>
      <c r="E396" s="356"/>
      <c r="F396" s="356"/>
      <c r="G396" s="356"/>
      <c r="H396" s="356"/>
      <c r="I396" s="75" t="s">
        <v>519</v>
      </c>
      <c r="J396" s="232"/>
      <c r="K396" s="234"/>
      <c r="L396" s="234"/>
      <c r="M396" s="158" t="s">
        <v>400</v>
      </c>
    </row>
    <row r="397" spans="1:13" x14ac:dyDescent="0.2">
      <c r="A397" s="74">
        <v>3</v>
      </c>
      <c r="B397" s="356" t="s">
        <v>121</v>
      </c>
      <c r="C397" s="356"/>
      <c r="D397" s="356"/>
      <c r="E397" s="356"/>
      <c r="F397" s="356"/>
      <c r="G397" s="356"/>
      <c r="H397" s="356"/>
      <c r="I397" s="75" t="s">
        <v>519</v>
      </c>
      <c r="J397" s="232"/>
      <c r="K397" s="234"/>
      <c r="L397" s="234"/>
      <c r="M397" s="158" t="s">
        <v>400</v>
      </c>
    </row>
    <row r="398" spans="1:13" ht="12.75" customHeight="1" x14ac:dyDescent="0.2">
      <c r="A398" s="74">
        <v>4</v>
      </c>
      <c r="B398" s="356" t="s">
        <v>122</v>
      </c>
      <c r="C398" s="356"/>
      <c r="D398" s="356"/>
      <c r="E398" s="356"/>
      <c r="F398" s="356"/>
      <c r="G398" s="356"/>
      <c r="H398" s="356"/>
      <c r="I398" s="75" t="s">
        <v>519</v>
      </c>
      <c r="J398" s="232"/>
      <c r="K398" s="234"/>
      <c r="L398" s="234"/>
      <c r="M398" s="158" t="s">
        <v>400</v>
      </c>
    </row>
    <row r="399" spans="1:13" ht="25.5" customHeight="1" x14ac:dyDescent="0.2">
      <c r="A399" s="74">
        <v>5</v>
      </c>
      <c r="B399" s="356" t="s">
        <v>123</v>
      </c>
      <c r="C399" s="356"/>
      <c r="D399" s="356"/>
      <c r="E399" s="356"/>
      <c r="F399" s="356"/>
      <c r="G399" s="356"/>
      <c r="H399" s="356"/>
      <c r="I399" s="75" t="s">
        <v>519</v>
      </c>
      <c r="J399" s="232"/>
      <c r="K399" s="234"/>
      <c r="L399" s="234"/>
      <c r="M399" s="158" t="s">
        <v>400</v>
      </c>
    </row>
    <row r="400" spans="1:13" ht="12.75" customHeight="1" x14ac:dyDescent="0.2">
      <c r="A400" s="93"/>
      <c r="B400" s="94"/>
      <c r="C400" s="94"/>
      <c r="D400" s="94"/>
      <c r="E400" s="94"/>
      <c r="F400" s="94"/>
      <c r="G400" s="95"/>
      <c r="H400" s="79" t="s">
        <v>232</v>
      </c>
      <c r="I400" s="75">
        <f>SUM(I395:I399)</f>
        <v>0</v>
      </c>
      <c r="J400" s="224"/>
      <c r="K400" s="234"/>
      <c r="L400" s="234"/>
      <c r="M400" s="158"/>
    </row>
    <row r="401" spans="1:13" ht="12.75" customHeight="1" x14ac:dyDescent="0.2">
      <c r="A401" s="83"/>
      <c r="B401" s="96"/>
      <c r="C401" s="96"/>
      <c r="D401" s="96"/>
      <c r="E401" s="96"/>
      <c r="F401" s="96"/>
      <c r="G401" s="96"/>
      <c r="H401" s="88"/>
      <c r="I401" s="89"/>
      <c r="J401" s="225"/>
      <c r="K401" s="237"/>
      <c r="L401" s="237"/>
      <c r="M401" s="159"/>
    </row>
    <row r="402" spans="1:13" ht="12.75" customHeight="1" x14ac:dyDescent="0.2">
      <c r="A402" s="80"/>
      <c r="B402" s="357" t="s">
        <v>233</v>
      </c>
      <c r="C402" s="358"/>
      <c r="D402" s="81">
        <v>1</v>
      </c>
      <c r="E402" s="81">
        <v>0.8</v>
      </c>
      <c r="F402" s="81">
        <v>0.5</v>
      </c>
      <c r="G402" s="81">
        <v>0.2</v>
      </c>
      <c r="H402" s="81">
        <v>0</v>
      </c>
      <c r="I402" s="82"/>
      <c r="J402" s="225"/>
      <c r="K402" s="237"/>
      <c r="L402" s="237"/>
      <c r="M402" s="159"/>
    </row>
    <row r="403" spans="1:13" ht="51" customHeight="1" x14ac:dyDescent="0.2">
      <c r="A403" s="80"/>
      <c r="B403" s="359"/>
      <c r="C403" s="360"/>
      <c r="D403" s="43" t="s">
        <v>317</v>
      </c>
      <c r="E403" s="43" t="s">
        <v>318</v>
      </c>
      <c r="F403" s="43" t="s">
        <v>316</v>
      </c>
      <c r="G403" s="43" t="s">
        <v>319</v>
      </c>
      <c r="H403" s="43" t="s">
        <v>364</v>
      </c>
      <c r="I403" s="82"/>
      <c r="J403" s="225"/>
      <c r="K403" s="237"/>
      <c r="L403" s="237"/>
      <c r="M403" s="159"/>
    </row>
    <row r="404" spans="1:13" ht="12.75" customHeight="1" x14ac:dyDescent="0.2">
      <c r="A404" s="83"/>
      <c r="B404" s="90"/>
      <c r="C404" s="90"/>
      <c r="D404" s="90"/>
      <c r="E404" s="90"/>
      <c r="F404" s="90"/>
      <c r="G404" s="90"/>
      <c r="H404" s="90"/>
      <c r="I404" s="68"/>
      <c r="J404" s="225"/>
      <c r="K404" s="237"/>
      <c r="L404" s="237"/>
      <c r="M404" s="159"/>
    </row>
    <row r="405" spans="1:13" x14ac:dyDescent="0.2">
      <c r="A405" s="392" t="s">
        <v>124</v>
      </c>
      <c r="B405" s="393"/>
      <c r="C405" s="393"/>
      <c r="D405" s="393"/>
      <c r="E405" s="393"/>
      <c r="F405" s="393"/>
      <c r="G405" s="393"/>
      <c r="H405" s="393"/>
      <c r="I405" s="394"/>
      <c r="J405" s="222"/>
      <c r="K405" s="240"/>
      <c r="L405" s="240"/>
      <c r="M405" s="107"/>
    </row>
    <row r="406" spans="1:13" x14ac:dyDescent="0.2">
      <c r="A406" s="367" t="s">
        <v>125</v>
      </c>
      <c r="B406" s="368"/>
      <c r="C406" s="368"/>
      <c r="D406" s="368"/>
      <c r="E406" s="368"/>
      <c r="F406" s="368"/>
      <c r="G406" s="368"/>
      <c r="H406" s="368"/>
      <c r="I406" s="369"/>
      <c r="J406" s="223"/>
      <c r="K406" s="239"/>
      <c r="L406" s="239"/>
      <c r="M406" s="108"/>
    </row>
    <row r="407" spans="1:13" ht="12.75" customHeight="1" x14ac:dyDescent="0.2">
      <c r="A407" s="353"/>
      <c r="B407" s="354"/>
      <c r="C407" s="354"/>
      <c r="D407" s="354"/>
      <c r="E407" s="354"/>
      <c r="F407" s="354"/>
      <c r="G407" s="354"/>
      <c r="H407" s="355"/>
      <c r="I407" s="73" t="s">
        <v>4</v>
      </c>
      <c r="J407" s="221"/>
      <c r="K407" s="236"/>
      <c r="L407" s="236"/>
      <c r="M407" s="106"/>
    </row>
    <row r="408" spans="1:13" ht="25.5" customHeight="1" x14ac:dyDescent="0.2">
      <c r="A408" s="74">
        <v>1</v>
      </c>
      <c r="B408" s="385" t="s">
        <v>126</v>
      </c>
      <c r="C408" s="386"/>
      <c r="D408" s="386"/>
      <c r="E408" s="386"/>
      <c r="F408" s="386"/>
      <c r="G408" s="386"/>
      <c r="H408" s="387"/>
      <c r="I408" s="75" t="s">
        <v>519</v>
      </c>
      <c r="J408" s="232"/>
      <c r="K408" s="234"/>
      <c r="L408" s="234"/>
      <c r="M408" s="158" t="s">
        <v>400</v>
      </c>
    </row>
    <row r="409" spans="1:13" ht="12.75" customHeight="1" x14ac:dyDescent="0.2">
      <c r="A409" s="87"/>
      <c r="B409" s="88"/>
      <c r="C409" s="88"/>
      <c r="D409" s="88"/>
      <c r="E409" s="88"/>
      <c r="F409" s="88"/>
      <c r="G409" s="88"/>
      <c r="H409" s="88"/>
      <c r="I409" s="89"/>
      <c r="J409" s="225"/>
      <c r="K409" s="237"/>
      <c r="L409" s="237"/>
      <c r="M409" s="159"/>
    </row>
    <row r="410" spans="1:13" ht="12.75" customHeight="1" x14ac:dyDescent="0.2">
      <c r="A410" s="80"/>
      <c r="B410" s="357" t="s">
        <v>233</v>
      </c>
      <c r="C410" s="358"/>
      <c r="D410" s="81">
        <v>1</v>
      </c>
      <c r="E410" s="81">
        <v>0.8</v>
      </c>
      <c r="F410" s="81">
        <v>0.5</v>
      </c>
      <c r="G410" s="81">
        <v>0.2</v>
      </c>
      <c r="H410" s="81">
        <v>0</v>
      </c>
      <c r="I410" s="82"/>
      <c r="J410" s="225"/>
      <c r="K410" s="237"/>
      <c r="L410" s="237"/>
      <c r="M410" s="159"/>
    </row>
    <row r="411" spans="1:13" ht="25.5" customHeight="1" x14ac:dyDescent="0.2">
      <c r="A411" s="80"/>
      <c r="B411" s="359"/>
      <c r="C411" s="360"/>
      <c r="D411" s="43" t="s">
        <v>242</v>
      </c>
      <c r="E411" s="43" t="s">
        <v>239</v>
      </c>
      <c r="F411" s="43" t="s">
        <v>239</v>
      </c>
      <c r="G411" s="43" t="s">
        <v>239</v>
      </c>
      <c r="H411" s="43" t="s">
        <v>243</v>
      </c>
      <c r="I411" s="82"/>
      <c r="J411" s="225"/>
      <c r="K411" s="237"/>
      <c r="L411" s="237"/>
      <c r="M411" s="159"/>
    </row>
    <row r="412" spans="1:13" s="68" customFormat="1" ht="12.75" customHeight="1" x14ac:dyDescent="0.2">
      <c r="A412" s="83"/>
      <c r="B412" s="90"/>
      <c r="C412" s="90"/>
      <c r="D412" s="90"/>
      <c r="E412" s="90"/>
      <c r="F412" s="90"/>
      <c r="G412" s="90"/>
      <c r="H412" s="90"/>
      <c r="J412" s="228"/>
      <c r="K412" s="241"/>
      <c r="L412" s="241"/>
      <c r="M412" s="162"/>
    </row>
    <row r="413" spans="1:13" x14ac:dyDescent="0.2">
      <c r="A413" s="350" t="s">
        <v>124</v>
      </c>
      <c r="B413" s="351"/>
      <c r="C413" s="351"/>
      <c r="D413" s="351"/>
      <c r="E413" s="351"/>
      <c r="F413" s="351"/>
      <c r="G413" s="351"/>
      <c r="H413" s="351"/>
      <c r="I413" s="352"/>
      <c r="J413" s="222"/>
      <c r="K413" s="240"/>
      <c r="L413" s="240"/>
      <c r="M413" s="107"/>
    </row>
    <row r="414" spans="1:13" x14ac:dyDescent="0.2">
      <c r="A414" s="367" t="s">
        <v>127</v>
      </c>
      <c r="B414" s="368"/>
      <c r="C414" s="368"/>
      <c r="D414" s="368"/>
      <c r="E414" s="368"/>
      <c r="F414" s="368"/>
      <c r="G414" s="368"/>
      <c r="H414" s="368"/>
      <c r="I414" s="369"/>
      <c r="J414" s="223"/>
      <c r="K414" s="239"/>
      <c r="L414" s="239"/>
      <c r="M414" s="108"/>
    </row>
    <row r="415" spans="1:13" ht="12.75" customHeight="1" x14ac:dyDescent="0.2">
      <c r="A415" s="353"/>
      <c r="B415" s="354"/>
      <c r="C415" s="354"/>
      <c r="D415" s="354"/>
      <c r="E415" s="354"/>
      <c r="F415" s="354"/>
      <c r="G415" s="354"/>
      <c r="H415" s="355"/>
      <c r="I415" s="73" t="s">
        <v>4</v>
      </c>
      <c r="J415" s="221"/>
      <c r="K415" s="236"/>
      <c r="L415" s="236"/>
      <c r="M415" s="106"/>
    </row>
    <row r="416" spans="1:13" ht="25.5" customHeight="1" x14ac:dyDescent="0.2">
      <c r="A416" s="74">
        <v>1</v>
      </c>
      <c r="B416" s="385" t="s">
        <v>128</v>
      </c>
      <c r="C416" s="386"/>
      <c r="D416" s="386"/>
      <c r="E416" s="386"/>
      <c r="F416" s="386"/>
      <c r="G416" s="386"/>
      <c r="H416" s="387"/>
      <c r="I416" s="75" t="s">
        <v>519</v>
      </c>
      <c r="J416" s="232"/>
      <c r="K416" s="234"/>
      <c r="L416" s="234"/>
      <c r="M416" s="158" t="s">
        <v>400</v>
      </c>
    </row>
    <row r="417" spans="1:13" ht="12.75" customHeight="1" x14ac:dyDescent="0.2">
      <c r="A417" s="87"/>
      <c r="B417" s="88"/>
      <c r="C417" s="88"/>
      <c r="D417" s="88"/>
      <c r="E417" s="88"/>
      <c r="F417" s="88"/>
      <c r="G417" s="88"/>
      <c r="H417" s="88"/>
      <c r="I417" s="89"/>
      <c r="J417" s="225"/>
      <c r="K417" s="237"/>
      <c r="L417" s="237"/>
      <c r="M417" s="159"/>
    </row>
    <row r="418" spans="1:13" ht="12.75" customHeight="1" x14ac:dyDescent="0.2">
      <c r="A418" s="80"/>
      <c r="B418" s="357" t="s">
        <v>233</v>
      </c>
      <c r="C418" s="358"/>
      <c r="D418" s="81">
        <v>1</v>
      </c>
      <c r="E418" s="81">
        <v>0.8</v>
      </c>
      <c r="F418" s="81">
        <v>0.5</v>
      </c>
      <c r="G418" s="81">
        <v>0.2</v>
      </c>
      <c r="H418" s="81">
        <v>0</v>
      </c>
      <c r="I418" s="82"/>
      <c r="J418" s="225"/>
      <c r="K418" s="237"/>
      <c r="L418" s="237"/>
      <c r="M418" s="159"/>
    </row>
    <row r="419" spans="1:13" ht="25.5" customHeight="1" x14ac:dyDescent="0.2">
      <c r="A419" s="80"/>
      <c r="B419" s="359"/>
      <c r="C419" s="360"/>
      <c r="D419" s="43" t="s">
        <v>242</v>
      </c>
      <c r="E419" s="43" t="s">
        <v>239</v>
      </c>
      <c r="F419" s="43" t="s">
        <v>239</v>
      </c>
      <c r="G419" s="43" t="s">
        <v>239</v>
      </c>
      <c r="H419" s="43" t="s">
        <v>243</v>
      </c>
      <c r="I419" s="82"/>
      <c r="J419" s="225"/>
      <c r="K419" s="237"/>
      <c r="L419" s="237"/>
      <c r="M419" s="159"/>
    </row>
    <row r="420" spans="1:13" s="68" customFormat="1" x14ac:dyDescent="0.2">
      <c r="J420" s="228"/>
      <c r="K420" s="241"/>
      <c r="L420" s="241"/>
      <c r="M420" s="162"/>
    </row>
    <row r="421" spans="1:13" x14ac:dyDescent="0.2">
      <c r="A421" s="350" t="s">
        <v>124</v>
      </c>
      <c r="B421" s="351"/>
      <c r="C421" s="351"/>
      <c r="D421" s="351"/>
      <c r="E421" s="351"/>
      <c r="F421" s="351"/>
      <c r="G421" s="351"/>
      <c r="H421" s="351"/>
      <c r="I421" s="352"/>
      <c r="J421" s="222"/>
      <c r="K421" s="240"/>
      <c r="L421" s="240"/>
      <c r="M421" s="222"/>
    </row>
    <row r="422" spans="1:13" x14ac:dyDescent="0.2">
      <c r="A422" s="367" t="s">
        <v>553</v>
      </c>
      <c r="B422" s="368"/>
      <c r="C422" s="368"/>
      <c r="D422" s="368"/>
      <c r="E422" s="368"/>
      <c r="F422" s="368"/>
      <c r="G422" s="368"/>
      <c r="H422" s="368"/>
      <c r="I422" s="369"/>
      <c r="J422" s="223"/>
      <c r="K422" s="239"/>
      <c r="L422" s="239"/>
      <c r="M422" s="223"/>
    </row>
    <row r="423" spans="1:13" ht="12.75" customHeight="1" x14ac:dyDescent="0.2">
      <c r="A423" s="353"/>
      <c r="B423" s="354"/>
      <c r="C423" s="354"/>
      <c r="D423" s="354"/>
      <c r="E423" s="354"/>
      <c r="F423" s="354"/>
      <c r="G423" s="354"/>
      <c r="H423" s="355"/>
      <c r="I423" s="73" t="s">
        <v>4</v>
      </c>
      <c r="J423" s="221"/>
      <c r="K423" s="236"/>
      <c r="L423" s="236"/>
      <c r="M423" s="221"/>
    </row>
    <row r="424" spans="1:13" ht="25.5" customHeight="1" x14ac:dyDescent="0.2">
      <c r="A424" s="74">
        <v>1</v>
      </c>
      <c r="B424" s="385" t="s">
        <v>552</v>
      </c>
      <c r="C424" s="386"/>
      <c r="D424" s="386"/>
      <c r="E424" s="386"/>
      <c r="F424" s="386"/>
      <c r="G424" s="386"/>
      <c r="H424" s="387"/>
      <c r="I424" s="75" t="s">
        <v>519</v>
      </c>
      <c r="J424" s="232"/>
      <c r="K424" s="234"/>
      <c r="L424" s="234"/>
      <c r="M424" s="224" t="s">
        <v>400</v>
      </c>
    </row>
    <row r="425" spans="1:13" ht="12.75" customHeight="1" x14ac:dyDescent="0.2">
      <c r="A425" s="87"/>
      <c r="B425" s="246"/>
      <c r="C425" s="246"/>
      <c r="D425" s="246"/>
      <c r="E425" s="246"/>
      <c r="F425" s="246"/>
      <c r="G425" s="246"/>
      <c r="H425" s="246"/>
      <c r="I425" s="89"/>
      <c r="J425" s="225"/>
      <c r="K425" s="237"/>
      <c r="L425" s="237"/>
      <c r="M425" s="225"/>
    </row>
    <row r="426" spans="1:13" ht="12.75" customHeight="1" x14ac:dyDescent="0.2">
      <c r="A426" s="80"/>
      <c r="B426" s="357" t="s">
        <v>233</v>
      </c>
      <c r="C426" s="358"/>
      <c r="D426" s="81">
        <v>1</v>
      </c>
      <c r="E426" s="81">
        <v>0.8</v>
      </c>
      <c r="F426" s="81">
        <v>0.5</v>
      </c>
      <c r="G426" s="81">
        <v>0.2</v>
      </c>
      <c r="H426" s="81">
        <v>0</v>
      </c>
      <c r="I426" s="82"/>
      <c r="J426" s="225"/>
      <c r="K426" s="237"/>
      <c r="L426" s="237"/>
      <c r="M426" s="225"/>
    </row>
    <row r="427" spans="1:13" ht="25.5" customHeight="1" x14ac:dyDescent="0.2">
      <c r="A427" s="80"/>
      <c r="B427" s="359"/>
      <c r="C427" s="360"/>
      <c r="D427" s="43" t="s">
        <v>242</v>
      </c>
      <c r="E427" s="43" t="s">
        <v>239</v>
      </c>
      <c r="F427" s="43" t="s">
        <v>239</v>
      </c>
      <c r="G427" s="43" t="s">
        <v>239</v>
      </c>
      <c r="H427" s="43" t="s">
        <v>243</v>
      </c>
      <c r="I427" s="82"/>
      <c r="J427" s="225"/>
      <c r="K427" s="237"/>
      <c r="L427" s="237"/>
      <c r="M427" s="225"/>
    </row>
    <row r="428" spans="1:13" s="68" customFormat="1" x14ac:dyDescent="0.2">
      <c r="J428" s="228"/>
      <c r="K428" s="241"/>
      <c r="L428" s="241"/>
      <c r="M428" s="228"/>
    </row>
    <row r="429" spans="1:13" x14ac:dyDescent="0.2">
      <c r="A429" s="350" t="s">
        <v>129</v>
      </c>
      <c r="B429" s="351"/>
      <c r="C429" s="351"/>
      <c r="D429" s="351"/>
      <c r="E429" s="351"/>
      <c r="F429" s="351"/>
      <c r="G429" s="351"/>
      <c r="H429" s="351"/>
      <c r="I429" s="352"/>
      <c r="J429" s="222"/>
      <c r="K429" s="240"/>
      <c r="L429" s="240"/>
      <c r="M429" s="107"/>
    </row>
    <row r="430" spans="1:13" ht="63.75" customHeight="1" x14ac:dyDescent="0.2">
      <c r="A430" s="353" t="s">
        <v>130</v>
      </c>
      <c r="B430" s="354"/>
      <c r="C430" s="354"/>
      <c r="D430" s="354"/>
      <c r="E430" s="354"/>
      <c r="F430" s="354"/>
      <c r="G430" s="354"/>
      <c r="H430" s="354"/>
      <c r="I430" s="355"/>
      <c r="J430" s="221"/>
      <c r="K430" s="236"/>
      <c r="L430" s="236"/>
      <c r="M430" s="106"/>
    </row>
    <row r="431" spans="1:13" x14ac:dyDescent="0.2">
      <c r="A431" s="367" t="s">
        <v>131</v>
      </c>
      <c r="B431" s="368"/>
      <c r="C431" s="368"/>
      <c r="D431" s="368"/>
      <c r="E431" s="368"/>
      <c r="F431" s="368"/>
      <c r="G431" s="368"/>
      <c r="H431" s="368"/>
      <c r="I431" s="369"/>
      <c r="J431" s="223"/>
      <c r="K431" s="239"/>
      <c r="L431" s="239"/>
      <c r="M431" s="108"/>
    </row>
    <row r="432" spans="1:13" ht="51" customHeight="1" x14ac:dyDescent="0.2">
      <c r="A432" s="370" t="s">
        <v>132</v>
      </c>
      <c r="B432" s="371"/>
      <c r="C432" s="371"/>
      <c r="D432" s="371"/>
      <c r="E432" s="371"/>
      <c r="F432" s="371"/>
      <c r="G432" s="371"/>
      <c r="H432" s="371"/>
      <c r="I432" s="73" t="s">
        <v>4</v>
      </c>
      <c r="J432" s="221"/>
      <c r="K432" s="236"/>
      <c r="L432" s="236"/>
      <c r="M432" s="106"/>
    </row>
    <row r="433" spans="1:13" x14ac:dyDescent="0.2">
      <c r="A433" s="74">
        <v>1</v>
      </c>
      <c r="B433" s="356" t="s">
        <v>133</v>
      </c>
      <c r="C433" s="356"/>
      <c r="D433" s="356"/>
      <c r="E433" s="356"/>
      <c r="F433" s="356"/>
      <c r="G433" s="356"/>
      <c r="H433" s="356"/>
      <c r="I433" s="75" t="s">
        <v>519</v>
      </c>
      <c r="J433" s="232"/>
      <c r="K433" s="234"/>
      <c r="L433" s="234"/>
      <c r="M433" s="158" t="s">
        <v>400</v>
      </c>
    </row>
    <row r="434" spans="1:13" ht="22.5" customHeight="1" x14ac:dyDescent="0.2">
      <c r="A434" s="74"/>
      <c r="B434" s="361" t="s">
        <v>548</v>
      </c>
      <c r="C434" s="362"/>
      <c r="D434" s="362"/>
      <c r="E434" s="362"/>
      <c r="F434" s="362"/>
      <c r="G434" s="362"/>
      <c r="H434" s="363"/>
      <c r="I434" s="75"/>
      <c r="J434" s="224"/>
      <c r="K434" s="234"/>
      <c r="L434" s="234"/>
      <c r="M434" s="158"/>
    </row>
    <row r="435" spans="1:13" x14ac:dyDescent="0.2">
      <c r="A435" s="74">
        <v>2</v>
      </c>
      <c r="B435" s="356" t="s">
        <v>134</v>
      </c>
      <c r="C435" s="356"/>
      <c r="D435" s="356"/>
      <c r="E435" s="356"/>
      <c r="F435" s="356"/>
      <c r="G435" s="356"/>
      <c r="H435" s="356"/>
      <c r="I435" s="75" t="s">
        <v>519</v>
      </c>
      <c r="J435" s="232"/>
      <c r="K435" s="234"/>
      <c r="L435" s="234"/>
      <c r="M435" s="158" t="s">
        <v>400</v>
      </c>
    </row>
    <row r="436" spans="1:13" x14ac:dyDescent="0.2">
      <c r="A436" s="74"/>
      <c r="B436" s="361" t="s">
        <v>413</v>
      </c>
      <c r="C436" s="362"/>
      <c r="D436" s="362"/>
      <c r="E436" s="362"/>
      <c r="F436" s="362"/>
      <c r="G436" s="362"/>
      <c r="H436" s="363"/>
      <c r="I436" s="75"/>
      <c r="J436" s="224"/>
      <c r="K436" s="234"/>
      <c r="L436" s="234"/>
      <c r="M436" s="158"/>
    </row>
    <row r="437" spans="1:13" x14ac:dyDescent="0.2">
      <c r="A437" s="74"/>
      <c r="B437" s="361" t="s">
        <v>414</v>
      </c>
      <c r="C437" s="362"/>
      <c r="D437" s="362"/>
      <c r="E437" s="362"/>
      <c r="F437" s="362"/>
      <c r="G437" s="362"/>
      <c r="H437" s="363"/>
      <c r="I437" s="75" t="s">
        <v>520</v>
      </c>
      <c r="J437" s="232"/>
      <c r="K437" s="234"/>
      <c r="L437" s="234"/>
      <c r="M437" s="158" t="s">
        <v>400</v>
      </c>
    </row>
    <row r="438" spans="1:13" ht="22.5" customHeight="1" x14ac:dyDescent="0.2">
      <c r="A438" s="74"/>
      <c r="B438" s="361" t="s">
        <v>415</v>
      </c>
      <c r="C438" s="362"/>
      <c r="D438" s="362"/>
      <c r="E438" s="362"/>
      <c r="F438" s="362"/>
      <c r="G438" s="362"/>
      <c r="H438" s="363"/>
      <c r="I438" s="75" t="s">
        <v>520</v>
      </c>
      <c r="J438" s="232"/>
      <c r="K438" s="234"/>
      <c r="L438" s="234"/>
      <c r="M438" s="158" t="s">
        <v>400</v>
      </c>
    </row>
    <row r="439" spans="1:13" x14ac:dyDescent="0.2">
      <c r="A439" s="74"/>
      <c r="B439" s="361" t="s">
        <v>416</v>
      </c>
      <c r="C439" s="362"/>
      <c r="D439" s="362"/>
      <c r="E439" s="362"/>
      <c r="F439" s="362"/>
      <c r="G439" s="362"/>
      <c r="H439" s="363"/>
      <c r="I439" s="75" t="s">
        <v>520</v>
      </c>
      <c r="J439" s="224"/>
      <c r="K439" s="234"/>
      <c r="L439" s="234"/>
      <c r="M439" s="158"/>
    </row>
    <row r="440" spans="1:13" ht="22.5" customHeight="1" x14ac:dyDescent="0.2">
      <c r="A440" s="74"/>
      <c r="B440" s="361" t="s">
        <v>417</v>
      </c>
      <c r="C440" s="362"/>
      <c r="D440" s="362"/>
      <c r="E440" s="362"/>
      <c r="F440" s="362"/>
      <c r="G440" s="362"/>
      <c r="H440" s="363"/>
      <c r="I440" s="75" t="s">
        <v>520</v>
      </c>
      <c r="J440" s="232"/>
      <c r="K440" s="234"/>
      <c r="L440" s="234"/>
      <c r="M440" s="158" t="s">
        <v>400</v>
      </c>
    </row>
    <row r="441" spans="1:13" x14ac:dyDescent="0.2">
      <c r="A441" s="74"/>
      <c r="B441" s="361" t="s">
        <v>418</v>
      </c>
      <c r="C441" s="362"/>
      <c r="D441" s="362"/>
      <c r="E441" s="362"/>
      <c r="F441" s="362"/>
      <c r="G441" s="362"/>
      <c r="H441" s="363"/>
      <c r="I441" s="75" t="s">
        <v>520</v>
      </c>
      <c r="J441" s="232"/>
      <c r="K441" s="234"/>
      <c r="L441" s="234"/>
      <c r="M441" s="158" t="s">
        <v>400</v>
      </c>
    </row>
    <row r="442" spans="1:13" x14ac:dyDescent="0.2">
      <c r="A442" s="74"/>
      <c r="B442" s="361" t="s">
        <v>419</v>
      </c>
      <c r="C442" s="362"/>
      <c r="D442" s="362"/>
      <c r="E442" s="362"/>
      <c r="F442" s="362"/>
      <c r="G442" s="362"/>
      <c r="H442" s="363"/>
      <c r="I442" s="75" t="s">
        <v>520</v>
      </c>
      <c r="J442" s="232"/>
      <c r="K442" s="234"/>
      <c r="L442" s="234"/>
      <c r="M442" s="158" t="s">
        <v>400</v>
      </c>
    </row>
    <row r="443" spans="1:13" ht="22.5" customHeight="1" x14ac:dyDescent="0.2">
      <c r="A443" s="74"/>
      <c r="B443" s="361" t="s">
        <v>549</v>
      </c>
      <c r="C443" s="362"/>
      <c r="D443" s="362"/>
      <c r="E443" s="362"/>
      <c r="F443" s="362"/>
      <c r="G443" s="362"/>
      <c r="H443" s="363"/>
      <c r="I443" s="75" t="s">
        <v>520</v>
      </c>
      <c r="J443" s="232"/>
      <c r="K443" s="234"/>
      <c r="L443" s="234"/>
      <c r="M443" s="158" t="s">
        <v>400</v>
      </c>
    </row>
    <row r="444" spans="1:13" ht="34.5" customHeight="1" x14ac:dyDescent="0.2">
      <c r="A444" s="74"/>
      <c r="B444" s="361" t="s">
        <v>420</v>
      </c>
      <c r="C444" s="362"/>
      <c r="D444" s="362"/>
      <c r="E444" s="362"/>
      <c r="F444" s="362"/>
      <c r="G444" s="362"/>
      <c r="H444" s="363"/>
      <c r="I444" s="75"/>
      <c r="J444" s="224"/>
      <c r="K444" s="234"/>
      <c r="L444" s="234"/>
      <c r="M444" s="158"/>
    </row>
    <row r="445" spans="1:13" x14ac:dyDescent="0.2">
      <c r="A445" s="74"/>
      <c r="B445" s="364" t="s">
        <v>352</v>
      </c>
      <c r="C445" s="365"/>
      <c r="D445" s="365"/>
      <c r="E445" s="365"/>
      <c r="F445" s="365"/>
      <c r="G445" s="365"/>
      <c r="H445" s="366"/>
      <c r="I445" s="75">
        <f>SUM(I444,I443,I442,I441,I440,I438,I437)</f>
        <v>0</v>
      </c>
      <c r="J445" s="224"/>
      <c r="K445" s="234"/>
      <c r="L445" s="234"/>
      <c r="M445" s="158"/>
    </row>
    <row r="446" spans="1:13" x14ac:dyDescent="0.2">
      <c r="A446" s="74">
        <v>3</v>
      </c>
      <c r="B446" s="356" t="s">
        <v>135</v>
      </c>
      <c r="C446" s="356"/>
      <c r="D446" s="356"/>
      <c r="E446" s="356"/>
      <c r="F446" s="356"/>
      <c r="G446" s="356"/>
      <c r="H446" s="356"/>
      <c r="I446" s="75" t="s">
        <v>519</v>
      </c>
      <c r="J446" s="232"/>
      <c r="K446" s="234"/>
      <c r="L446" s="234"/>
      <c r="M446" s="158" t="s">
        <v>400</v>
      </c>
    </row>
    <row r="447" spans="1:13" ht="23.25" customHeight="1" x14ac:dyDescent="0.2">
      <c r="A447" s="74"/>
      <c r="B447" s="361" t="s">
        <v>423</v>
      </c>
      <c r="C447" s="362"/>
      <c r="D447" s="362"/>
      <c r="E447" s="362"/>
      <c r="F447" s="362"/>
      <c r="G447" s="362"/>
      <c r="H447" s="363"/>
      <c r="I447" s="75"/>
      <c r="J447" s="224"/>
      <c r="K447" s="234"/>
      <c r="L447" s="234"/>
      <c r="M447" s="158"/>
    </row>
    <row r="448" spans="1:13" ht="22.5" customHeight="1" x14ac:dyDescent="0.2">
      <c r="A448" s="74"/>
      <c r="B448" s="361" t="s">
        <v>424</v>
      </c>
      <c r="C448" s="362"/>
      <c r="D448" s="362"/>
      <c r="E448" s="362"/>
      <c r="F448" s="362"/>
      <c r="G448" s="362"/>
      <c r="H448" s="363"/>
      <c r="I448" s="75" t="s">
        <v>520</v>
      </c>
      <c r="J448" s="224"/>
      <c r="K448" s="234"/>
      <c r="L448" s="234"/>
      <c r="M448" s="158" t="s">
        <v>400</v>
      </c>
    </row>
    <row r="449" spans="1:13" x14ac:dyDescent="0.2">
      <c r="A449" s="74"/>
      <c r="B449" s="361" t="s">
        <v>425</v>
      </c>
      <c r="C449" s="362"/>
      <c r="D449" s="362"/>
      <c r="E449" s="362"/>
      <c r="F449" s="362"/>
      <c r="G449" s="362"/>
      <c r="H449" s="363"/>
      <c r="I449" s="75" t="s">
        <v>520</v>
      </c>
      <c r="J449" s="224"/>
      <c r="K449" s="234"/>
      <c r="L449" s="234"/>
      <c r="M449" s="158" t="s">
        <v>400</v>
      </c>
    </row>
    <row r="450" spans="1:13" x14ac:dyDescent="0.2">
      <c r="A450" s="74"/>
      <c r="B450" s="361" t="s">
        <v>426</v>
      </c>
      <c r="C450" s="362"/>
      <c r="D450" s="362"/>
      <c r="E450" s="362"/>
      <c r="F450" s="362"/>
      <c r="G450" s="362"/>
      <c r="H450" s="363"/>
      <c r="I450" s="75" t="s">
        <v>520</v>
      </c>
      <c r="J450" s="224"/>
      <c r="K450" s="234"/>
      <c r="L450" s="234"/>
      <c r="M450" s="158" t="s">
        <v>400</v>
      </c>
    </row>
    <row r="451" spans="1:13" x14ac:dyDescent="0.2">
      <c r="A451" s="74"/>
      <c r="B451" s="361" t="s">
        <v>427</v>
      </c>
      <c r="C451" s="362"/>
      <c r="D451" s="362"/>
      <c r="E451" s="362"/>
      <c r="F451" s="362"/>
      <c r="G451" s="362"/>
      <c r="H451" s="363"/>
      <c r="I451" s="75" t="s">
        <v>520</v>
      </c>
      <c r="J451" s="224"/>
      <c r="K451" s="234"/>
      <c r="L451" s="234"/>
      <c r="M451" s="158" t="s">
        <v>400</v>
      </c>
    </row>
    <row r="452" spans="1:13" x14ac:dyDescent="0.2">
      <c r="A452" s="74"/>
      <c r="B452" s="361" t="s">
        <v>428</v>
      </c>
      <c r="C452" s="362"/>
      <c r="D452" s="362"/>
      <c r="E452" s="362"/>
      <c r="F452" s="362"/>
      <c r="G452" s="362"/>
      <c r="H452" s="363"/>
      <c r="I452" s="75" t="s">
        <v>520</v>
      </c>
      <c r="J452" s="224"/>
      <c r="K452" s="234"/>
      <c r="L452" s="234"/>
      <c r="M452" s="158" t="s">
        <v>400</v>
      </c>
    </row>
    <row r="453" spans="1:13" x14ac:dyDescent="0.2">
      <c r="A453" s="74"/>
      <c r="B453" s="361" t="s">
        <v>429</v>
      </c>
      <c r="C453" s="362"/>
      <c r="D453" s="362"/>
      <c r="E453" s="362"/>
      <c r="F453" s="362"/>
      <c r="G453" s="362"/>
      <c r="H453" s="363"/>
      <c r="I453" s="75" t="s">
        <v>520</v>
      </c>
      <c r="J453" s="224"/>
      <c r="K453" s="234"/>
      <c r="L453" s="234"/>
      <c r="M453" s="158" t="s">
        <v>400</v>
      </c>
    </row>
    <row r="454" spans="1:13" ht="12" customHeight="1" x14ac:dyDescent="0.2">
      <c r="A454" s="74"/>
      <c r="B454" s="361" t="s">
        <v>430</v>
      </c>
      <c r="C454" s="362"/>
      <c r="D454" s="362"/>
      <c r="E454" s="362"/>
      <c r="F454" s="362"/>
      <c r="G454" s="362"/>
      <c r="H454" s="363"/>
      <c r="I454" s="75" t="s">
        <v>520</v>
      </c>
      <c r="J454" s="224"/>
      <c r="K454" s="234"/>
      <c r="L454" s="234"/>
      <c r="M454" s="158" t="s">
        <v>400</v>
      </c>
    </row>
    <row r="455" spans="1:13" x14ac:dyDescent="0.2">
      <c r="A455" s="74"/>
      <c r="B455" s="361" t="s">
        <v>550</v>
      </c>
      <c r="C455" s="362"/>
      <c r="D455" s="362"/>
      <c r="E455" s="362"/>
      <c r="F455" s="362"/>
      <c r="G455" s="362"/>
      <c r="H455" s="363"/>
      <c r="I455" s="75" t="s">
        <v>520</v>
      </c>
      <c r="J455" s="224"/>
      <c r="K455" s="234"/>
      <c r="L455" s="234"/>
      <c r="M455" s="158" t="s">
        <v>400</v>
      </c>
    </row>
    <row r="456" spans="1:13" x14ac:dyDescent="0.2">
      <c r="A456" s="74"/>
      <c r="B456" s="361" t="s">
        <v>431</v>
      </c>
      <c r="C456" s="362"/>
      <c r="D456" s="362"/>
      <c r="E456" s="362"/>
      <c r="F456" s="362"/>
      <c r="G456" s="362"/>
      <c r="H456" s="363"/>
      <c r="I456" s="75" t="s">
        <v>520</v>
      </c>
      <c r="J456" s="224"/>
      <c r="K456" s="234"/>
      <c r="L456" s="234"/>
      <c r="M456" s="158" t="s">
        <v>400</v>
      </c>
    </row>
    <row r="457" spans="1:13" x14ac:dyDescent="0.2">
      <c r="A457" s="74"/>
      <c r="B457" s="364" t="s">
        <v>352</v>
      </c>
      <c r="C457" s="365"/>
      <c r="D457" s="365"/>
      <c r="E457" s="365"/>
      <c r="F457" s="365"/>
      <c r="G457" s="365"/>
      <c r="H457" s="366"/>
      <c r="I457" s="75">
        <f>SUM(I448:I456)</f>
        <v>0</v>
      </c>
      <c r="J457" s="224"/>
      <c r="K457" s="234"/>
      <c r="L457" s="234"/>
      <c r="M457" s="158"/>
    </row>
    <row r="458" spans="1:13" ht="12.75" customHeight="1" x14ac:dyDescent="0.2">
      <c r="A458" s="74">
        <v>4</v>
      </c>
      <c r="B458" s="356" t="s">
        <v>136</v>
      </c>
      <c r="C458" s="356"/>
      <c r="D458" s="356"/>
      <c r="E458" s="356"/>
      <c r="F458" s="356"/>
      <c r="G458" s="356"/>
      <c r="H458" s="356"/>
      <c r="I458" s="75" t="s">
        <v>519</v>
      </c>
      <c r="J458" s="232"/>
      <c r="K458" s="234"/>
      <c r="L458" s="234"/>
      <c r="M458" s="158" t="s">
        <v>400</v>
      </c>
    </row>
    <row r="459" spans="1:13" ht="12.75" customHeight="1" x14ac:dyDescent="0.2">
      <c r="A459" s="87"/>
      <c r="B459" s="378" t="s">
        <v>432</v>
      </c>
      <c r="C459" s="378"/>
      <c r="D459" s="378"/>
      <c r="E459" s="378"/>
      <c r="F459" s="378"/>
      <c r="G459" s="378"/>
      <c r="H459" s="378"/>
      <c r="I459" s="75" t="s">
        <v>520</v>
      </c>
      <c r="J459" s="224"/>
      <c r="K459" s="234"/>
      <c r="L459" s="234"/>
      <c r="M459" s="158" t="s">
        <v>400</v>
      </c>
    </row>
    <row r="460" spans="1:13" ht="12.75" customHeight="1" x14ac:dyDescent="0.2">
      <c r="A460" s="87"/>
      <c r="B460" s="378" t="s">
        <v>433</v>
      </c>
      <c r="C460" s="378"/>
      <c r="D460" s="378"/>
      <c r="E460" s="378"/>
      <c r="F460" s="378"/>
      <c r="G460" s="378"/>
      <c r="H460" s="378"/>
      <c r="I460" s="75" t="s">
        <v>520</v>
      </c>
      <c r="J460" s="224"/>
      <c r="K460" s="234"/>
      <c r="L460" s="234"/>
      <c r="M460" s="158" t="s">
        <v>400</v>
      </c>
    </row>
    <row r="461" spans="1:13" ht="12.75" customHeight="1" x14ac:dyDescent="0.2">
      <c r="A461" s="93"/>
      <c r="B461" s="94"/>
      <c r="C461" s="94"/>
      <c r="D461" s="94"/>
      <c r="E461" s="94"/>
      <c r="F461" s="94"/>
      <c r="G461" s="95"/>
      <c r="H461" s="79" t="s">
        <v>232</v>
      </c>
      <c r="I461" s="75">
        <f>SUM(I433:I458)</f>
        <v>0</v>
      </c>
      <c r="J461" s="224"/>
      <c r="K461" s="234"/>
      <c r="L461" s="234"/>
      <c r="M461" s="158"/>
    </row>
    <row r="462" spans="1:13" x14ac:dyDescent="0.2">
      <c r="J462" s="225"/>
      <c r="K462" s="237"/>
      <c r="L462" s="237"/>
      <c r="M462" s="159"/>
    </row>
    <row r="463" spans="1:13" ht="12.75" customHeight="1" x14ac:dyDescent="0.2">
      <c r="A463" s="80"/>
      <c r="B463" s="357" t="s">
        <v>233</v>
      </c>
      <c r="C463" s="358"/>
      <c r="D463" s="81">
        <v>1</v>
      </c>
      <c r="E463" s="81">
        <v>0.8</v>
      </c>
      <c r="F463" s="81">
        <v>0.5</v>
      </c>
      <c r="G463" s="81">
        <v>0.2</v>
      </c>
      <c r="H463" s="81">
        <v>0</v>
      </c>
      <c r="I463" s="82"/>
      <c r="J463" s="225"/>
      <c r="K463" s="237"/>
      <c r="L463" s="237"/>
      <c r="M463" s="159"/>
    </row>
    <row r="464" spans="1:13" ht="51" customHeight="1" x14ac:dyDescent="0.2">
      <c r="A464" s="80"/>
      <c r="B464" s="359"/>
      <c r="C464" s="360"/>
      <c r="D464" s="43" t="s">
        <v>315</v>
      </c>
      <c r="E464" s="43" t="s">
        <v>239</v>
      </c>
      <c r="F464" s="43" t="s">
        <v>316</v>
      </c>
      <c r="G464" s="43" t="s">
        <v>239</v>
      </c>
      <c r="H464" s="43" t="s">
        <v>236</v>
      </c>
      <c r="I464" s="82"/>
      <c r="J464" s="225"/>
      <c r="K464" s="237"/>
      <c r="L464" s="237"/>
      <c r="M464" s="159"/>
    </row>
    <row r="465" spans="1:13" s="68" customFormat="1" ht="12.75" customHeight="1" x14ac:dyDescent="0.2">
      <c r="A465" s="83"/>
      <c r="B465" s="90"/>
      <c r="C465" s="90"/>
      <c r="D465" s="90"/>
      <c r="E465" s="90"/>
      <c r="F465" s="90"/>
      <c r="G465" s="90"/>
      <c r="H465" s="90"/>
      <c r="J465" s="228"/>
      <c r="K465" s="241"/>
      <c r="L465" s="241"/>
      <c r="M465" s="162"/>
    </row>
    <row r="466" spans="1:13" x14ac:dyDescent="0.2">
      <c r="A466" s="350" t="s">
        <v>137</v>
      </c>
      <c r="B466" s="351"/>
      <c r="C466" s="351"/>
      <c r="D466" s="351"/>
      <c r="E466" s="351"/>
      <c r="F466" s="351"/>
      <c r="G466" s="351"/>
      <c r="H466" s="351"/>
      <c r="I466" s="352"/>
      <c r="J466" s="222"/>
      <c r="K466" s="240"/>
      <c r="L466" s="240"/>
      <c r="M466" s="107"/>
    </row>
    <row r="467" spans="1:13" x14ac:dyDescent="0.2">
      <c r="A467" s="367" t="s">
        <v>138</v>
      </c>
      <c r="B467" s="368"/>
      <c r="C467" s="368"/>
      <c r="D467" s="368"/>
      <c r="E467" s="368"/>
      <c r="F467" s="368"/>
      <c r="G467" s="368"/>
      <c r="H467" s="368"/>
      <c r="I467" s="369"/>
      <c r="J467" s="223"/>
      <c r="K467" s="239"/>
      <c r="L467" s="239"/>
      <c r="M467" s="108"/>
    </row>
    <row r="468" spans="1:13" ht="12.75" customHeight="1" x14ac:dyDescent="0.2">
      <c r="A468" s="353" t="s">
        <v>527</v>
      </c>
      <c r="B468" s="354"/>
      <c r="C468" s="354"/>
      <c r="D468" s="354"/>
      <c r="E468" s="354"/>
      <c r="F468" s="354"/>
      <c r="G468" s="354"/>
      <c r="H468" s="355"/>
      <c r="I468" s="73" t="s">
        <v>4</v>
      </c>
      <c r="J468" s="221"/>
      <c r="K468" s="236"/>
      <c r="L468" s="236"/>
      <c r="M468" s="106"/>
    </row>
    <row r="469" spans="1:13" ht="13.5" customHeight="1" x14ac:dyDescent="0.2">
      <c r="A469" s="74">
        <v>1</v>
      </c>
      <c r="B469" s="385" t="s">
        <v>139</v>
      </c>
      <c r="C469" s="386"/>
      <c r="D469" s="386"/>
      <c r="E469" s="386"/>
      <c r="F469" s="386"/>
      <c r="G469" s="386"/>
      <c r="H469" s="387"/>
      <c r="I469" s="75">
        <f>IF(I478=4,1,0)</f>
        <v>0</v>
      </c>
      <c r="J469" s="232"/>
      <c r="K469" s="234"/>
      <c r="L469" s="234"/>
      <c r="M469" s="158" t="s">
        <v>400</v>
      </c>
    </row>
    <row r="470" spans="1:13" ht="13.5" customHeight="1" x14ac:dyDescent="0.2">
      <c r="A470" s="74"/>
      <c r="B470" s="382" t="s">
        <v>434</v>
      </c>
      <c r="C470" s="383"/>
      <c r="D470" s="383"/>
      <c r="E470" s="383"/>
      <c r="F470" s="383"/>
      <c r="G470" s="383"/>
      <c r="H470" s="384"/>
      <c r="I470" s="75"/>
      <c r="J470" s="224"/>
      <c r="K470" s="234"/>
      <c r="L470" s="234"/>
      <c r="M470" s="158"/>
    </row>
    <row r="471" spans="1:13" ht="44.25" customHeight="1" x14ac:dyDescent="0.2">
      <c r="A471" s="74"/>
      <c r="B471" s="382" t="s">
        <v>551</v>
      </c>
      <c r="C471" s="383"/>
      <c r="D471" s="383"/>
      <c r="E471" s="383"/>
      <c r="F471" s="383"/>
      <c r="G471" s="383"/>
      <c r="H471" s="384"/>
      <c r="I471" s="75" t="s">
        <v>520</v>
      </c>
      <c r="J471" s="224"/>
      <c r="K471" s="234"/>
      <c r="L471" s="234"/>
      <c r="M471" s="158" t="s">
        <v>400</v>
      </c>
    </row>
    <row r="472" spans="1:13" ht="23.25" customHeight="1" x14ac:dyDescent="0.2">
      <c r="A472" s="74"/>
      <c r="B472" s="382" t="s">
        <v>435</v>
      </c>
      <c r="C472" s="383"/>
      <c r="D472" s="383"/>
      <c r="E472" s="383"/>
      <c r="F472" s="383"/>
      <c r="G472" s="383"/>
      <c r="H472" s="384"/>
      <c r="I472" s="75" t="s">
        <v>520</v>
      </c>
      <c r="J472" s="224"/>
      <c r="K472" s="234"/>
      <c r="L472" s="234"/>
      <c r="M472" s="158" t="s">
        <v>400</v>
      </c>
    </row>
    <row r="473" spans="1:13" ht="13.5" customHeight="1" x14ac:dyDescent="0.2">
      <c r="A473" s="74"/>
      <c r="B473" s="382" t="s">
        <v>436</v>
      </c>
      <c r="C473" s="383"/>
      <c r="D473" s="383"/>
      <c r="E473" s="383"/>
      <c r="F473" s="383"/>
      <c r="G473" s="383"/>
      <c r="H473" s="384"/>
      <c r="I473" s="75" t="s">
        <v>520</v>
      </c>
      <c r="J473" s="224"/>
      <c r="K473" s="234"/>
      <c r="L473" s="234"/>
      <c r="M473" s="158" t="s">
        <v>400</v>
      </c>
    </row>
    <row r="474" spans="1:13" ht="13.5" customHeight="1" x14ac:dyDescent="0.2">
      <c r="A474" s="74"/>
      <c r="B474" s="382" t="s">
        <v>437</v>
      </c>
      <c r="C474" s="383"/>
      <c r="D474" s="383"/>
      <c r="E474" s="383"/>
      <c r="F474" s="383"/>
      <c r="G474" s="383"/>
      <c r="H474" s="384"/>
      <c r="I474" s="75" t="s">
        <v>520</v>
      </c>
      <c r="J474" s="224"/>
      <c r="K474" s="234"/>
      <c r="L474" s="234"/>
      <c r="M474" s="158" t="s">
        <v>400</v>
      </c>
    </row>
    <row r="475" spans="1:13" ht="13.5" customHeight="1" x14ac:dyDescent="0.2">
      <c r="A475" s="74"/>
      <c r="B475" s="382" t="s">
        <v>438</v>
      </c>
      <c r="C475" s="383"/>
      <c r="D475" s="383"/>
      <c r="E475" s="383"/>
      <c r="F475" s="383"/>
      <c r="G475" s="383"/>
      <c r="H475" s="384"/>
      <c r="I475" s="75"/>
      <c r="J475" s="224"/>
      <c r="K475" s="234"/>
      <c r="L475" s="234"/>
      <c r="M475" s="158"/>
    </row>
    <row r="476" spans="1:13" ht="13.5" customHeight="1" x14ac:dyDescent="0.2">
      <c r="A476" s="74"/>
      <c r="B476" s="382" t="s">
        <v>439</v>
      </c>
      <c r="C476" s="383"/>
      <c r="D476" s="383"/>
      <c r="E476" s="383"/>
      <c r="F476" s="383"/>
      <c r="G476" s="383"/>
      <c r="H476" s="384"/>
      <c r="I476" s="75"/>
      <c r="J476" s="224"/>
      <c r="K476" s="234"/>
      <c r="L476" s="234"/>
      <c r="M476" s="158"/>
    </row>
    <row r="477" spans="1:13" ht="27" customHeight="1" x14ac:dyDescent="0.2">
      <c r="A477" s="74"/>
      <c r="B477" s="382" t="s">
        <v>440</v>
      </c>
      <c r="C477" s="383"/>
      <c r="D477" s="383"/>
      <c r="E477" s="383"/>
      <c r="F477" s="383"/>
      <c r="G477" s="383"/>
      <c r="H477" s="384"/>
      <c r="I477" s="75"/>
      <c r="J477" s="224"/>
      <c r="K477" s="234"/>
      <c r="L477" s="234"/>
      <c r="M477" s="158"/>
    </row>
    <row r="478" spans="1:13" ht="13.5" customHeight="1" x14ac:dyDescent="0.2">
      <c r="A478" s="74"/>
      <c r="B478" s="379" t="s">
        <v>352</v>
      </c>
      <c r="C478" s="380"/>
      <c r="D478" s="380"/>
      <c r="E478" s="380"/>
      <c r="F478" s="380"/>
      <c r="G478" s="380"/>
      <c r="H478" s="381"/>
      <c r="I478" s="75">
        <f>SUM(I471:I474)</f>
        <v>0</v>
      </c>
      <c r="J478" s="224"/>
      <c r="K478" s="234"/>
      <c r="L478" s="234"/>
      <c r="M478" s="158"/>
    </row>
    <row r="479" spans="1:13" x14ac:dyDescent="0.2">
      <c r="J479" s="225"/>
      <c r="K479" s="237"/>
      <c r="L479" s="237"/>
      <c r="M479" s="159"/>
    </row>
    <row r="480" spans="1:13" ht="12.75" customHeight="1" x14ac:dyDescent="0.2">
      <c r="A480" s="80"/>
      <c r="B480" s="357" t="s">
        <v>233</v>
      </c>
      <c r="C480" s="358"/>
      <c r="D480" s="81">
        <v>1</v>
      </c>
      <c r="E480" s="81">
        <v>0.8</v>
      </c>
      <c r="F480" s="81">
        <v>0.5</v>
      </c>
      <c r="G480" s="81">
        <v>0.2</v>
      </c>
      <c r="H480" s="81">
        <v>0</v>
      </c>
      <c r="I480" s="82"/>
      <c r="J480" s="225"/>
      <c r="K480" s="237"/>
      <c r="L480" s="237"/>
      <c r="M480" s="159"/>
    </row>
    <row r="481" spans="1:13" ht="79.5" customHeight="1" x14ac:dyDescent="0.2">
      <c r="A481" s="80"/>
      <c r="B481" s="359"/>
      <c r="C481" s="360"/>
      <c r="D481" s="43" t="s">
        <v>528</v>
      </c>
      <c r="E481" s="43" t="s">
        <v>239</v>
      </c>
      <c r="F481" s="43" t="s">
        <v>239</v>
      </c>
      <c r="G481" s="43" t="s">
        <v>239</v>
      </c>
      <c r="H481" s="43" t="s">
        <v>529</v>
      </c>
      <c r="I481" s="82"/>
      <c r="J481" s="225"/>
      <c r="K481" s="237"/>
      <c r="L481" s="237"/>
      <c r="M481" s="159"/>
    </row>
    <row r="482" spans="1:13" ht="12.75" customHeight="1" x14ac:dyDescent="0.2">
      <c r="A482" s="91"/>
      <c r="B482" s="88"/>
      <c r="C482" s="88"/>
      <c r="D482" s="88"/>
      <c r="E482" s="88"/>
      <c r="F482" s="88"/>
      <c r="G482" s="88"/>
      <c r="H482" s="88"/>
      <c r="I482" s="92"/>
      <c r="J482" s="225"/>
      <c r="K482" s="237"/>
      <c r="L482" s="237"/>
      <c r="M482" s="159"/>
    </row>
    <row r="483" spans="1:13" x14ac:dyDescent="0.2">
      <c r="A483" s="392" t="s">
        <v>137</v>
      </c>
      <c r="B483" s="393"/>
      <c r="C483" s="393"/>
      <c r="D483" s="393"/>
      <c r="E483" s="393"/>
      <c r="F483" s="393"/>
      <c r="G483" s="393"/>
      <c r="H483" s="393"/>
      <c r="I483" s="394"/>
      <c r="J483" s="222"/>
      <c r="K483" s="240"/>
      <c r="L483" s="240"/>
      <c r="M483" s="107"/>
    </row>
    <row r="484" spans="1:13" x14ac:dyDescent="0.2">
      <c r="A484" s="367" t="s">
        <v>140</v>
      </c>
      <c r="B484" s="368"/>
      <c r="C484" s="368"/>
      <c r="D484" s="368"/>
      <c r="E484" s="368"/>
      <c r="F484" s="368"/>
      <c r="G484" s="368"/>
      <c r="H484" s="368"/>
      <c r="I484" s="369"/>
      <c r="J484" s="223"/>
      <c r="K484" s="239"/>
      <c r="L484" s="239"/>
      <c r="M484" s="108"/>
    </row>
    <row r="485" spans="1:13" ht="35.25" customHeight="1" x14ac:dyDescent="0.2">
      <c r="A485" s="370" t="s">
        <v>141</v>
      </c>
      <c r="B485" s="371"/>
      <c r="C485" s="371"/>
      <c r="D485" s="371"/>
      <c r="E485" s="371"/>
      <c r="F485" s="371"/>
      <c r="G485" s="371"/>
      <c r="H485" s="371"/>
      <c r="I485" s="73" t="s">
        <v>4</v>
      </c>
      <c r="J485" s="221"/>
      <c r="K485" s="236"/>
      <c r="L485" s="236"/>
      <c r="M485" s="106"/>
    </row>
    <row r="486" spans="1:13" ht="24" customHeight="1" x14ac:dyDescent="0.2">
      <c r="A486" s="74">
        <v>1</v>
      </c>
      <c r="B486" s="356" t="s">
        <v>142</v>
      </c>
      <c r="C486" s="356"/>
      <c r="D486" s="356"/>
      <c r="E486" s="356"/>
      <c r="F486" s="356"/>
      <c r="G486" s="356"/>
      <c r="H486" s="356"/>
      <c r="I486" s="75" t="s">
        <v>520</v>
      </c>
      <c r="J486" s="232"/>
      <c r="K486" s="234"/>
      <c r="L486" s="234"/>
      <c r="M486" s="158" t="s">
        <v>400</v>
      </c>
    </row>
    <row r="487" spans="1:13" x14ac:dyDescent="0.2">
      <c r="A487" s="74">
        <v>2</v>
      </c>
      <c r="B487" s="356" t="s">
        <v>143</v>
      </c>
      <c r="C487" s="356"/>
      <c r="D487" s="356"/>
      <c r="E487" s="356"/>
      <c r="F487" s="356"/>
      <c r="G487" s="356"/>
      <c r="H487" s="356"/>
      <c r="I487" s="75" t="s">
        <v>520</v>
      </c>
      <c r="J487" s="232"/>
      <c r="K487" s="234"/>
      <c r="L487" s="234"/>
      <c r="M487" s="158" t="s">
        <v>400</v>
      </c>
    </row>
    <row r="488" spans="1:13" x14ac:dyDescent="0.2">
      <c r="A488" s="74">
        <v>3</v>
      </c>
      <c r="B488" s="356" t="s">
        <v>144</v>
      </c>
      <c r="C488" s="356"/>
      <c r="D488" s="356"/>
      <c r="E488" s="356"/>
      <c r="F488" s="356"/>
      <c r="G488" s="356"/>
      <c r="H488" s="356"/>
      <c r="I488" s="75" t="s">
        <v>520</v>
      </c>
      <c r="J488" s="232"/>
      <c r="K488" s="234"/>
      <c r="L488" s="234"/>
      <c r="M488" s="158" t="s">
        <v>400</v>
      </c>
    </row>
    <row r="489" spans="1:13" ht="12" customHeight="1" x14ac:dyDescent="0.2">
      <c r="A489" s="74">
        <v>4</v>
      </c>
      <c r="B489" s="356" t="s">
        <v>145</v>
      </c>
      <c r="C489" s="356"/>
      <c r="D489" s="356"/>
      <c r="E489" s="356"/>
      <c r="F489" s="356"/>
      <c r="G489" s="356"/>
      <c r="H489" s="356"/>
      <c r="I489" s="75" t="s">
        <v>520</v>
      </c>
      <c r="J489" s="232"/>
      <c r="K489" s="234"/>
      <c r="L489" s="234"/>
      <c r="M489" s="158" t="s">
        <v>400</v>
      </c>
    </row>
    <row r="490" spans="1:13" ht="12.75" customHeight="1" x14ac:dyDescent="0.2">
      <c r="A490" s="74">
        <v>5</v>
      </c>
      <c r="B490" s="356" t="s">
        <v>146</v>
      </c>
      <c r="C490" s="356"/>
      <c r="D490" s="356"/>
      <c r="E490" s="356"/>
      <c r="F490" s="356"/>
      <c r="G490" s="356"/>
      <c r="H490" s="356"/>
      <c r="I490" s="75" t="s">
        <v>520</v>
      </c>
      <c r="J490" s="232"/>
      <c r="K490" s="234"/>
      <c r="L490" s="234"/>
      <c r="M490" s="158" t="s">
        <v>400</v>
      </c>
    </row>
    <row r="491" spans="1:13" ht="12.75" customHeight="1" x14ac:dyDescent="0.2">
      <c r="A491" s="74">
        <v>6</v>
      </c>
      <c r="B491" s="356" t="s">
        <v>147</v>
      </c>
      <c r="C491" s="356"/>
      <c r="D491" s="356"/>
      <c r="E491" s="356"/>
      <c r="F491" s="356"/>
      <c r="G491" s="356"/>
      <c r="H491" s="356"/>
      <c r="I491" s="75" t="s">
        <v>520</v>
      </c>
      <c r="J491" s="232"/>
      <c r="K491" s="234"/>
      <c r="L491" s="234"/>
      <c r="M491" s="158" t="s">
        <v>400</v>
      </c>
    </row>
    <row r="492" spans="1:13" ht="12.75" customHeight="1" x14ac:dyDescent="0.2">
      <c r="A492" s="93"/>
      <c r="B492" s="94"/>
      <c r="C492" s="94"/>
      <c r="D492" s="94"/>
      <c r="E492" s="94"/>
      <c r="F492" s="94"/>
      <c r="G492" s="95"/>
      <c r="H492" s="79" t="s">
        <v>232</v>
      </c>
      <c r="I492" s="75">
        <f>SUM(I486:I491)</f>
        <v>0</v>
      </c>
      <c r="J492" s="224"/>
      <c r="K492" s="234"/>
      <c r="L492" s="234"/>
      <c r="M492" s="158"/>
    </row>
    <row r="493" spans="1:13" x14ac:dyDescent="0.2">
      <c r="J493" s="225"/>
      <c r="K493" s="237"/>
      <c r="L493" s="237"/>
      <c r="M493" s="159"/>
    </row>
    <row r="494" spans="1:13" ht="12.75" customHeight="1" x14ac:dyDescent="0.2">
      <c r="A494" s="80"/>
      <c r="B494" s="357" t="s">
        <v>233</v>
      </c>
      <c r="C494" s="358"/>
      <c r="D494" s="81">
        <v>1</v>
      </c>
      <c r="E494" s="81">
        <v>0.8</v>
      </c>
      <c r="F494" s="81">
        <v>0.5</v>
      </c>
      <c r="G494" s="81">
        <v>0.2</v>
      </c>
      <c r="H494" s="81">
        <v>0</v>
      </c>
      <c r="I494" s="82"/>
      <c r="J494" s="225"/>
      <c r="K494" s="237"/>
      <c r="L494" s="237"/>
      <c r="M494" s="159"/>
    </row>
    <row r="495" spans="1:13" ht="51" customHeight="1" x14ac:dyDescent="0.2">
      <c r="A495" s="80"/>
      <c r="B495" s="359"/>
      <c r="C495" s="360"/>
      <c r="D495" s="43" t="s">
        <v>324</v>
      </c>
      <c r="E495" s="43" t="s">
        <v>239</v>
      </c>
      <c r="F495" s="43" t="s">
        <v>239</v>
      </c>
      <c r="G495" s="43" t="s">
        <v>239</v>
      </c>
      <c r="H495" s="43" t="s">
        <v>325</v>
      </c>
      <c r="I495" s="82"/>
      <c r="J495" s="225"/>
      <c r="K495" s="237"/>
      <c r="L495" s="237"/>
      <c r="M495" s="159"/>
    </row>
    <row r="496" spans="1:13" s="68" customFormat="1" ht="12.75" customHeight="1" x14ac:dyDescent="0.2">
      <c r="A496" s="83"/>
      <c r="B496" s="90"/>
      <c r="C496" s="90"/>
      <c r="D496" s="90"/>
      <c r="E496" s="90"/>
      <c r="F496" s="90"/>
      <c r="G496" s="90"/>
      <c r="H496" s="90"/>
      <c r="J496" s="228"/>
      <c r="K496" s="241"/>
      <c r="L496" s="241"/>
      <c r="M496" s="162"/>
    </row>
    <row r="497" spans="1:13" x14ac:dyDescent="0.2">
      <c r="A497" s="350" t="s">
        <v>137</v>
      </c>
      <c r="B497" s="351"/>
      <c r="C497" s="351"/>
      <c r="D497" s="351"/>
      <c r="E497" s="351"/>
      <c r="F497" s="351"/>
      <c r="G497" s="351"/>
      <c r="H497" s="351"/>
      <c r="I497" s="352"/>
      <c r="J497" s="222"/>
      <c r="K497" s="240"/>
      <c r="L497" s="240"/>
      <c r="M497" s="107"/>
    </row>
    <row r="498" spans="1:13" ht="48" customHeight="1" x14ac:dyDescent="0.2">
      <c r="A498" s="375" t="s">
        <v>370</v>
      </c>
      <c r="B498" s="376"/>
      <c r="C498" s="376"/>
      <c r="D498" s="376"/>
      <c r="E498" s="376"/>
      <c r="F498" s="376"/>
      <c r="G498" s="376"/>
      <c r="H498" s="376"/>
      <c r="I498" s="377"/>
      <c r="J498" s="221"/>
      <c r="K498" s="236"/>
      <c r="L498" s="236"/>
      <c r="M498" s="106"/>
    </row>
    <row r="499" spans="1:13" x14ac:dyDescent="0.2">
      <c r="A499" s="367" t="s">
        <v>157</v>
      </c>
      <c r="B499" s="368"/>
      <c r="C499" s="368"/>
      <c r="D499" s="368"/>
      <c r="E499" s="368"/>
      <c r="F499" s="368"/>
      <c r="G499" s="368"/>
      <c r="H499" s="368"/>
      <c r="I499" s="369"/>
      <c r="J499" s="223"/>
      <c r="K499" s="239"/>
      <c r="L499" s="239"/>
      <c r="M499" s="108"/>
    </row>
    <row r="500" spans="1:13" ht="25.5" customHeight="1" x14ac:dyDescent="0.2">
      <c r="A500" s="370" t="s">
        <v>159</v>
      </c>
      <c r="B500" s="371"/>
      <c r="C500" s="371"/>
      <c r="D500" s="371"/>
      <c r="E500" s="371"/>
      <c r="F500" s="371"/>
      <c r="G500" s="371"/>
      <c r="H500" s="371"/>
      <c r="I500" s="73" t="s">
        <v>4</v>
      </c>
      <c r="J500" s="221"/>
      <c r="K500" s="236"/>
      <c r="L500" s="236"/>
      <c r="M500" s="106"/>
    </row>
    <row r="501" spans="1:13" ht="12.75" customHeight="1" x14ac:dyDescent="0.2">
      <c r="A501" s="74">
        <v>1</v>
      </c>
      <c r="B501" s="356" t="s">
        <v>160</v>
      </c>
      <c r="C501" s="356"/>
      <c r="D501" s="356"/>
      <c r="E501" s="356"/>
      <c r="F501" s="356"/>
      <c r="G501" s="356"/>
      <c r="H501" s="356"/>
      <c r="I501" s="75" t="s">
        <v>519</v>
      </c>
      <c r="J501" s="232"/>
      <c r="K501" s="234"/>
      <c r="L501" s="234"/>
      <c r="M501" s="158" t="s">
        <v>400</v>
      </c>
    </row>
    <row r="502" spans="1:13" ht="24.75" customHeight="1" x14ac:dyDescent="0.2">
      <c r="A502" s="87"/>
      <c r="B502" s="361" t="s">
        <v>441</v>
      </c>
      <c r="C502" s="362"/>
      <c r="D502" s="362"/>
      <c r="E502" s="362"/>
      <c r="F502" s="362"/>
      <c r="G502" s="362"/>
      <c r="H502" s="363"/>
      <c r="I502" s="75"/>
      <c r="J502" s="221"/>
      <c r="K502" s="236"/>
      <c r="L502" s="236"/>
      <c r="M502" s="106"/>
    </row>
    <row r="503" spans="1:13" ht="24.75" customHeight="1" x14ac:dyDescent="0.2">
      <c r="A503" s="87"/>
      <c r="B503" s="361" t="s">
        <v>442</v>
      </c>
      <c r="C503" s="362"/>
      <c r="D503" s="362"/>
      <c r="E503" s="362"/>
      <c r="F503" s="362"/>
      <c r="G503" s="362"/>
      <c r="H503" s="363"/>
      <c r="I503" s="75"/>
      <c r="J503" s="221"/>
      <c r="K503" s="236"/>
      <c r="L503" s="236"/>
      <c r="M503" s="106"/>
    </row>
    <row r="504" spans="1:13" ht="12.75" customHeight="1" x14ac:dyDescent="0.2">
      <c r="A504" s="87"/>
      <c r="B504" s="88"/>
      <c r="C504" s="88"/>
      <c r="D504" s="88"/>
      <c r="E504" s="88"/>
      <c r="F504" s="88"/>
      <c r="G504" s="88"/>
      <c r="H504" s="88"/>
      <c r="I504" s="68"/>
      <c r="J504" s="225"/>
      <c r="K504" s="237"/>
      <c r="L504" s="237"/>
      <c r="M504" s="159"/>
    </row>
    <row r="505" spans="1:13" ht="12.75" customHeight="1" x14ac:dyDescent="0.2">
      <c r="A505" s="80"/>
      <c r="B505" s="357" t="s">
        <v>233</v>
      </c>
      <c r="C505" s="358"/>
      <c r="D505" s="81">
        <v>1</v>
      </c>
      <c r="E505" s="81">
        <v>0.8</v>
      </c>
      <c r="F505" s="81">
        <v>0.5</v>
      </c>
      <c r="G505" s="81">
        <v>0.2</v>
      </c>
      <c r="H505" s="81">
        <v>0</v>
      </c>
      <c r="I505" s="82"/>
      <c r="J505" s="225"/>
      <c r="K505" s="237"/>
      <c r="L505" s="237"/>
      <c r="M505" s="159"/>
    </row>
    <row r="506" spans="1:13" ht="25.5" customHeight="1" x14ac:dyDescent="0.2">
      <c r="A506" s="80"/>
      <c r="B506" s="359"/>
      <c r="C506" s="360"/>
      <c r="D506" s="43" t="s">
        <v>242</v>
      </c>
      <c r="E506" s="43" t="s">
        <v>239</v>
      </c>
      <c r="F506" s="43" t="s">
        <v>239</v>
      </c>
      <c r="G506" s="43" t="s">
        <v>239</v>
      </c>
      <c r="H506" s="43" t="s">
        <v>243</v>
      </c>
      <c r="I506" s="82"/>
      <c r="J506" s="225"/>
      <c r="K506" s="237"/>
      <c r="L506" s="237"/>
      <c r="M506" s="159"/>
    </row>
    <row r="507" spans="1:13" x14ac:dyDescent="0.2">
      <c r="J507" s="225"/>
      <c r="K507" s="237"/>
      <c r="L507" s="237"/>
      <c r="M507" s="159"/>
    </row>
    <row r="508" spans="1:13" x14ac:dyDescent="0.2">
      <c r="A508" s="392" t="s">
        <v>148</v>
      </c>
      <c r="B508" s="393"/>
      <c r="C508" s="393"/>
      <c r="D508" s="393"/>
      <c r="E508" s="393"/>
      <c r="F508" s="393"/>
      <c r="G508" s="393"/>
      <c r="H508" s="393"/>
      <c r="I508" s="394"/>
      <c r="J508" s="222"/>
      <c r="K508" s="240"/>
      <c r="L508" s="240"/>
      <c r="M508" s="107"/>
    </row>
    <row r="509" spans="1:13" ht="60.75" customHeight="1" x14ac:dyDescent="0.2">
      <c r="A509" s="353" t="s">
        <v>149</v>
      </c>
      <c r="B509" s="354"/>
      <c r="C509" s="354"/>
      <c r="D509" s="354"/>
      <c r="E509" s="354"/>
      <c r="F509" s="354"/>
      <c r="G509" s="354"/>
      <c r="H509" s="354"/>
      <c r="I509" s="355"/>
      <c r="J509" s="221"/>
      <c r="K509" s="236"/>
      <c r="L509" s="236"/>
      <c r="M509" s="106"/>
    </row>
    <row r="510" spans="1:13" x14ac:dyDescent="0.2">
      <c r="A510" s="367" t="s">
        <v>150</v>
      </c>
      <c r="B510" s="368"/>
      <c r="C510" s="368"/>
      <c r="D510" s="368"/>
      <c r="E510" s="368"/>
      <c r="F510" s="368"/>
      <c r="G510" s="368"/>
      <c r="H510" s="368"/>
      <c r="I510" s="369"/>
      <c r="J510" s="223"/>
      <c r="K510" s="239"/>
      <c r="L510" s="239"/>
      <c r="M510" s="108"/>
    </row>
    <row r="511" spans="1:13" ht="25.5" customHeight="1" x14ac:dyDescent="0.2">
      <c r="A511" s="370" t="s">
        <v>154</v>
      </c>
      <c r="B511" s="371"/>
      <c r="C511" s="371"/>
      <c r="D511" s="371"/>
      <c r="E511" s="371"/>
      <c r="F511" s="371"/>
      <c r="G511" s="371"/>
      <c r="H511" s="371"/>
      <c r="I511" s="73" t="s">
        <v>4</v>
      </c>
      <c r="J511" s="221"/>
      <c r="K511" s="236"/>
      <c r="L511" s="236"/>
      <c r="M511" s="106"/>
    </row>
    <row r="512" spans="1:13" x14ac:dyDescent="0.2">
      <c r="A512" s="74">
        <v>1</v>
      </c>
      <c r="B512" s="356" t="s">
        <v>151</v>
      </c>
      <c r="C512" s="356"/>
      <c r="D512" s="356"/>
      <c r="E512" s="356"/>
      <c r="F512" s="356"/>
      <c r="G512" s="356"/>
      <c r="H512" s="356"/>
      <c r="I512" s="75" t="s">
        <v>519</v>
      </c>
      <c r="J512" s="232"/>
      <c r="K512" s="234"/>
      <c r="L512" s="234"/>
      <c r="M512" s="158" t="s">
        <v>400</v>
      </c>
    </row>
    <row r="513" spans="1:13" x14ac:dyDescent="0.2">
      <c r="A513" s="74"/>
      <c r="B513" s="382" t="s">
        <v>443</v>
      </c>
      <c r="C513" s="383"/>
      <c r="D513" s="383"/>
      <c r="E513" s="383"/>
      <c r="F513" s="383"/>
      <c r="G513" s="383"/>
      <c r="H513" s="384"/>
      <c r="I513" s="75" t="s">
        <v>520</v>
      </c>
      <c r="J513" s="224"/>
      <c r="K513" s="234"/>
      <c r="L513" s="234"/>
      <c r="M513" s="158" t="s">
        <v>400</v>
      </c>
    </row>
    <row r="514" spans="1:13" x14ac:dyDescent="0.2">
      <c r="A514" s="74">
        <v>2</v>
      </c>
      <c r="B514" s="356" t="s">
        <v>152</v>
      </c>
      <c r="C514" s="356"/>
      <c r="D514" s="356"/>
      <c r="E514" s="356"/>
      <c r="F514" s="356"/>
      <c r="G514" s="356"/>
      <c r="H514" s="356"/>
      <c r="I514" s="75" t="s">
        <v>519</v>
      </c>
      <c r="J514" s="232"/>
      <c r="K514" s="234"/>
      <c r="L514" s="234"/>
      <c r="M514" s="158" t="s">
        <v>400</v>
      </c>
    </row>
    <row r="515" spans="1:13" x14ac:dyDescent="0.2">
      <c r="A515" s="74"/>
      <c r="B515" s="382" t="s">
        <v>444</v>
      </c>
      <c r="C515" s="383"/>
      <c r="D515" s="383"/>
      <c r="E515" s="383"/>
      <c r="F515" s="383"/>
      <c r="G515" s="383"/>
      <c r="H515" s="384"/>
      <c r="I515" s="75" t="s">
        <v>520</v>
      </c>
      <c r="J515" s="224"/>
      <c r="K515" s="234"/>
      <c r="L515" s="234"/>
      <c r="M515" s="158" t="s">
        <v>400</v>
      </c>
    </row>
    <row r="516" spans="1:13" ht="22.5" customHeight="1" x14ac:dyDescent="0.2">
      <c r="A516" s="74"/>
      <c r="B516" s="382" t="s">
        <v>445</v>
      </c>
      <c r="C516" s="383"/>
      <c r="D516" s="383"/>
      <c r="E516" s="383"/>
      <c r="F516" s="383"/>
      <c r="G516" s="383"/>
      <c r="H516" s="384"/>
      <c r="I516" s="75" t="s">
        <v>520</v>
      </c>
      <c r="J516" s="224"/>
      <c r="K516" s="234"/>
      <c r="L516" s="234"/>
      <c r="M516" s="158" t="s">
        <v>400</v>
      </c>
    </row>
    <row r="517" spans="1:13" ht="12.75" customHeight="1" x14ac:dyDescent="0.2">
      <c r="A517" s="74"/>
      <c r="B517" s="109"/>
      <c r="C517" s="110"/>
      <c r="D517" s="110"/>
      <c r="E517" s="110"/>
      <c r="F517" s="110"/>
      <c r="G517" s="110"/>
      <c r="H517" s="111" t="s">
        <v>352</v>
      </c>
      <c r="I517" s="75">
        <f>SUM($I$515:$I$516)</f>
        <v>0</v>
      </c>
      <c r="J517" s="224"/>
      <c r="K517" s="234"/>
      <c r="L517" s="234"/>
      <c r="M517" s="158"/>
    </row>
    <row r="518" spans="1:13" x14ac:dyDescent="0.2">
      <c r="A518" s="74">
        <v>3</v>
      </c>
      <c r="B518" s="356" t="s">
        <v>153</v>
      </c>
      <c r="C518" s="356"/>
      <c r="D518" s="356"/>
      <c r="E518" s="356"/>
      <c r="F518" s="356"/>
      <c r="G518" s="356"/>
      <c r="H518" s="356"/>
      <c r="I518" s="75" t="s">
        <v>519</v>
      </c>
      <c r="J518" s="232"/>
      <c r="K518" s="234"/>
      <c r="L518" s="234"/>
      <c r="M518" s="158" t="s">
        <v>400</v>
      </c>
    </row>
    <row r="519" spans="1:13" ht="33" customHeight="1" x14ac:dyDescent="0.2">
      <c r="A519" s="74"/>
      <c r="B519" s="382" t="s">
        <v>446</v>
      </c>
      <c r="C519" s="383"/>
      <c r="D519" s="383"/>
      <c r="E519" s="383"/>
      <c r="F519" s="383"/>
      <c r="G519" s="383"/>
      <c r="H519" s="384"/>
      <c r="I519" s="75" t="s">
        <v>520</v>
      </c>
      <c r="J519" s="224"/>
      <c r="K519" s="234"/>
      <c r="L519" s="234"/>
      <c r="M519" s="158" t="s">
        <v>400</v>
      </c>
    </row>
    <row r="520" spans="1:13" ht="22.5" customHeight="1" x14ac:dyDescent="0.2">
      <c r="A520" s="74"/>
      <c r="B520" s="382" t="s">
        <v>447</v>
      </c>
      <c r="C520" s="383"/>
      <c r="D520" s="383"/>
      <c r="E520" s="383"/>
      <c r="F520" s="383"/>
      <c r="G520" s="383"/>
      <c r="H520" s="384"/>
      <c r="I520" s="75" t="s">
        <v>520</v>
      </c>
      <c r="J520" s="224"/>
      <c r="K520" s="234"/>
      <c r="L520" s="234"/>
      <c r="M520" s="158" t="s">
        <v>400</v>
      </c>
    </row>
    <row r="521" spans="1:13" ht="23.25" customHeight="1" x14ac:dyDescent="0.2">
      <c r="A521" s="74"/>
      <c r="B521" s="382" t="s">
        <v>448</v>
      </c>
      <c r="C521" s="383"/>
      <c r="D521" s="383"/>
      <c r="E521" s="383"/>
      <c r="F521" s="383"/>
      <c r="G521" s="383"/>
      <c r="H521" s="384"/>
      <c r="I521" s="75" t="s">
        <v>520</v>
      </c>
      <c r="J521" s="224"/>
      <c r="K521" s="234"/>
      <c r="L521" s="234"/>
      <c r="M521" s="158" t="s">
        <v>400</v>
      </c>
    </row>
    <row r="522" spans="1:13" ht="12.75" customHeight="1" x14ac:dyDescent="0.2">
      <c r="A522" s="74"/>
      <c r="B522" s="109"/>
      <c r="C522" s="110"/>
      <c r="D522" s="110"/>
      <c r="E522" s="110"/>
      <c r="F522" s="110"/>
      <c r="G522" s="110"/>
      <c r="H522" s="111" t="s">
        <v>352</v>
      </c>
      <c r="I522" s="75">
        <f>SUM($I$519:$I$521)</f>
        <v>0</v>
      </c>
      <c r="J522" s="224"/>
      <c r="K522" s="234"/>
      <c r="L522" s="234"/>
      <c r="M522" s="158"/>
    </row>
    <row r="523" spans="1:13" ht="12.75" customHeight="1" x14ac:dyDescent="0.2">
      <c r="A523" s="93"/>
      <c r="B523" s="94"/>
      <c r="C523" s="94"/>
      <c r="D523" s="94"/>
      <c r="E523" s="94"/>
      <c r="F523" s="94"/>
      <c r="G523" s="95"/>
      <c r="H523" s="79" t="s">
        <v>232</v>
      </c>
      <c r="I523" s="75">
        <f>SUM($I$518,$I$514,$I$512)</f>
        <v>0</v>
      </c>
      <c r="J523" s="224"/>
      <c r="K523" s="234"/>
      <c r="L523" s="234"/>
      <c r="M523" s="158"/>
    </row>
    <row r="524" spans="1:13" x14ac:dyDescent="0.2">
      <c r="J524" s="225"/>
      <c r="K524" s="237"/>
      <c r="L524" s="237"/>
      <c r="M524" s="159"/>
    </row>
    <row r="525" spans="1:13" ht="12.75" customHeight="1" x14ac:dyDescent="0.2">
      <c r="A525" s="80"/>
      <c r="B525" s="357" t="s">
        <v>233</v>
      </c>
      <c r="C525" s="358"/>
      <c r="D525" s="81">
        <v>1</v>
      </c>
      <c r="E525" s="81">
        <v>0.8</v>
      </c>
      <c r="F525" s="81">
        <v>0.5</v>
      </c>
      <c r="G525" s="81">
        <v>0.2</v>
      </c>
      <c r="H525" s="81">
        <v>0</v>
      </c>
      <c r="I525" s="82"/>
      <c r="J525" s="225"/>
      <c r="K525" s="237"/>
      <c r="L525" s="237"/>
      <c r="M525" s="159"/>
    </row>
    <row r="526" spans="1:13" ht="51" customHeight="1" x14ac:dyDescent="0.2">
      <c r="A526" s="80"/>
      <c r="B526" s="359"/>
      <c r="C526" s="360"/>
      <c r="D526" s="43" t="s">
        <v>237</v>
      </c>
      <c r="E526" s="43" t="s">
        <v>238</v>
      </c>
      <c r="F526" s="43" t="s">
        <v>244</v>
      </c>
      <c r="G526" s="43" t="s">
        <v>239</v>
      </c>
      <c r="H526" s="43" t="s">
        <v>326</v>
      </c>
      <c r="I526" s="82"/>
      <c r="J526" s="225"/>
      <c r="K526" s="237"/>
      <c r="L526" s="237"/>
      <c r="M526" s="159"/>
    </row>
    <row r="527" spans="1:13" s="68" customFormat="1" ht="12.75" customHeight="1" x14ac:dyDescent="0.2">
      <c r="A527" s="83"/>
      <c r="B527" s="84"/>
      <c r="C527" s="84"/>
      <c r="D527" s="84"/>
      <c r="E527" s="84"/>
      <c r="F527" s="84"/>
      <c r="G527" s="84"/>
      <c r="H527" s="84"/>
      <c r="J527" s="228"/>
      <c r="K527" s="241"/>
      <c r="L527" s="241"/>
      <c r="M527" s="162"/>
    </row>
    <row r="528" spans="1:13" x14ac:dyDescent="0.2">
      <c r="A528" s="392" t="s">
        <v>169</v>
      </c>
      <c r="B528" s="393"/>
      <c r="C528" s="393"/>
      <c r="D528" s="393"/>
      <c r="E528" s="393"/>
      <c r="F528" s="393"/>
      <c r="G528" s="393"/>
      <c r="H528" s="393"/>
      <c r="I528" s="394"/>
      <c r="J528" s="222"/>
      <c r="K528" s="240"/>
      <c r="L528" s="240"/>
      <c r="M528" s="107"/>
    </row>
    <row r="529" spans="1:13" x14ac:dyDescent="0.2">
      <c r="A529" s="367" t="s">
        <v>163</v>
      </c>
      <c r="B529" s="368"/>
      <c r="C529" s="368"/>
      <c r="D529" s="368"/>
      <c r="E529" s="368"/>
      <c r="F529" s="368"/>
      <c r="G529" s="368"/>
      <c r="H529" s="368"/>
      <c r="I529" s="369"/>
      <c r="J529" s="223"/>
      <c r="K529" s="239"/>
      <c r="L529" s="239"/>
      <c r="M529" s="108"/>
    </row>
    <row r="530" spans="1:13" ht="45.75" customHeight="1" x14ac:dyDescent="0.2">
      <c r="A530" s="370" t="s">
        <v>164</v>
      </c>
      <c r="B530" s="371"/>
      <c r="C530" s="371"/>
      <c r="D530" s="371"/>
      <c r="E530" s="371"/>
      <c r="F530" s="371"/>
      <c r="G530" s="371"/>
      <c r="H530" s="371"/>
      <c r="I530" s="73" t="s">
        <v>4</v>
      </c>
      <c r="J530" s="221"/>
      <c r="K530" s="236"/>
      <c r="L530" s="236"/>
      <c r="M530" s="106"/>
    </row>
    <row r="531" spans="1:13" x14ac:dyDescent="0.2">
      <c r="A531" s="74">
        <v>1</v>
      </c>
      <c r="B531" s="356" t="s">
        <v>165</v>
      </c>
      <c r="C531" s="356"/>
      <c r="D531" s="356"/>
      <c r="E531" s="356"/>
      <c r="F531" s="356"/>
      <c r="G531" s="356"/>
      <c r="H531" s="356"/>
      <c r="I531" s="75" t="s">
        <v>519</v>
      </c>
      <c r="J531" s="232"/>
      <c r="K531" s="234"/>
      <c r="L531" s="234"/>
      <c r="M531" s="158" t="s">
        <v>400</v>
      </c>
    </row>
    <row r="532" spans="1:13" x14ac:dyDescent="0.2">
      <c r="A532" s="74">
        <v>2</v>
      </c>
      <c r="B532" s="356" t="s">
        <v>166</v>
      </c>
      <c r="C532" s="356"/>
      <c r="D532" s="356"/>
      <c r="E532" s="356"/>
      <c r="F532" s="356"/>
      <c r="G532" s="356"/>
      <c r="H532" s="356"/>
      <c r="I532" s="75" t="s">
        <v>519</v>
      </c>
      <c r="J532" s="232"/>
      <c r="K532" s="234"/>
      <c r="L532" s="234"/>
      <c r="M532" s="158" t="s">
        <v>400</v>
      </c>
    </row>
    <row r="533" spans="1:13" x14ac:dyDescent="0.2">
      <c r="A533" s="74">
        <v>3</v>
      </c>
      <c r="B533" s="356" t="s">
        <v>167</v>
      </c>
      <c r="C533" s="356"/>
      <c r="D533" s="356"/>
      <c r="E533" s="356"/>
      <c r="F533" s="356"/>
      <c r="G533" s="356"/>
      <c r="H533" s="356"/>
      <c r="I533" s="75" t="s">
        <v>519</v>
      </c>
      <c r="J533" s="232"/>
      <c r="K533" s="234"/>
      <c r="L533" s="234"/>
      <c r="M533" s="158" t="s">
        <v>400</v>
      </c>
    </row>
    <row r="534" spans="1:13" ht="25.5" customHeight="1" x14ac:dyDescent="0.2">
      <c r="A534" s="74">
        <v>4</v>
      </c>
      <c r="B534" s="356" t="s">
        <v>168</v>
      </c>
      <c r="C534" s="356"/>
      <c r="D534" s="356"/>
      <c r="E534" s="356"/>
      <c r="F534" s="356"/>
      <c r="G534" s="356"/>
      <c r="H534" s="356"/>
      <c r="I534" s="75" t="s">
        <v>519</v>
      </c>
      <c r="J534" s="232"/>
      <c r="K534" s="234"/>
      <c r="L534" s="234"/>
      <c r="M534" s="158" t="s">
        <v>400</v>
      </c>
    </row>
    <row r="535" spans="1:13" ht="12.75" customHeight="1" x14ac:dyDescent="0.2">
      <c r="A535" s="93"/>
      <c r="B535" s="94"/>
      <c r="C535" s="94"/>
      <c r="D535" s="94"/>
      <c r="E535" s="94"/>
      <c r="F535" s="94"/>
      <c r="G535" s="95"/>
      <c r="H535" s="79" t="s">
        <v>232</v>
      </c>
      <c r="I535" s="75">
        <f>SUM(I531:I534)</f>
        <v>0</v>
      </c>
      <c r="J535" s="224"/>
      <c r="K535" s="234"/>
      <c r="L535" s="234"/>
      <c r="M535" s="158"/>
    </row>
    <row r="536" spans="1:13" x14ac:dyDescent="0.2">
      <c r="J536" s="225"/>
      <c r="K536" s="237"/>
      <c r="L536" s="237"/>
      <c r="M536" s="159"/>
    </row>
    <row r="537" spans="1:13" ht="12.75" customHeight="1" x14ac:dyDescent="0.2">
      <c r="A537" s="80"/>
      <c r="B537" s="357" t="s">
        <v>233</v>
      </c>
      <c r="C537" s="358"/>
      <c r="D537" s="81">
        <v>1</v>
      </c>
      <c r="E537" s="81">
        <v>0.8</v>
      </c>
      <c r="F537" s="81">
        <v>0.5</v>
      </c>
      <c r="G537" s="81">
        <v>0.2</v>
      </c>
      <c r="H537" s="81">
        <v>0</v>
      </c>
      <c r="I537" s="82"/>
      <c r="J537" s="225"/>
      <c r="K537" s="237"/>
      <c r="L537" s="237"/>
      <c r="M537" s="159"/>
    </row>
    <row r="538" spans="1:13" ht="76.5" customHeight="1" x14ac:dyDescent="0.2">
      <c r="A538" s="80"/>
      <c r="B538" s="359"/>
      <c r="C538" s="360"/>
      <c r="D538" s="43" t="s">
        <v>315</v>
      </c>
      <c r="E538" s="43" t="s">
        <v>328</v>
      </c>
      <c r="F538" s="43" t="s">
        <v>328</v>
      </c>
      <c r="G538" s="43" t="s">
        <v>319</v>
      </c>
      <c r="H538" s="43" t="s">
        <v>326</v>
      </c>
      <c r="I538" s="82"/>
      <c r="J538" s="225"/>
      <c r="K538" s="237"/>
      <c r="L538" s="237"/>
      <c r="M538" s="159"/>
    </row>
    <row r="539" spans="1:13" ht="12.75" customHeight="1" x14ac:dyDescent="0.2">
      <c r="A539" s="83"/>
      <c r="B539" s="90"/>
      <c r="C539" s="90"/>
      <c r="D539" s="90"/>
      <c r="E539" s="90"/>
      <c r="F539" s="90"/>
      <c r="G539" s="90"/>
      <c r="H539" s="90"/>
      <c r="I539" s="68"/>
      <c r="J539" s="225"/>
      <c r="K539" s="237"/>
      <c r="L539" s="237"/>
      <c r="M539" s="159"/>
    </row>
    <row r="540" spans="1:13" x14ac:dyDescent="0.2">
      <c r="A540" s="350" t="s">
        <v>169</v>
      </c>
      <c r="B540" s="351"/>
      <c r="C540" s="351"/>
      <c r="D540" s="351"/>
      <c r="E540" s="351"/>
      <c r="F540" s="351"/>
      <c r="G540" s="351"/>
      <c r="H540" s="351"/>
      <c r="I540" s="352"/>
      <c r="J540" s="229"/>
      <c r="K540" s="242"/>
      <c r="L540" s="242"/>
      <c r="M540" s="163"/>
    </row>
    <row r="541" spans="1:13" ht="12.75" customHeight="1" x14ac:dyDescent="0.2">
      <c r="A541" s="413" t="s">
        <v>496</v>
      </c>
      <c r="B541" s="368"/>
      <c r="C541" s="368"/>
      <c r="D541" s="368"/>
      <c r="E541" s="368"/>
      <c r="F541" s="368"/>
      <c r="G541" s="368"/>
      <c r="H541" s="368"/>
      <c r="I541" s="369"/>
      <c r="J541" s="230"/>
      <c r="K541" s="243"/>
      <c r="L541" s="243"/>
      <c r="M541" s="164"/>
    </row>
    <row r="542" spans="1:13" ht="45.75" customHeight="1" x14ac:dyDescent="0.2">
      <c r="A542" s="370" t="s">
        <v>164</v>
      </c>
      <c r="B542" s="371"/>
      <c r="C542" s="371"/>
      <c r="D542" s="371"/>
      <c r="E542" s="371"/>
      <c r="F542" s="371"/>
      <c r="G542" s="371"/>
      <c r="H542" s="371"/>
      <c r="I542" s="73" t="s">
        <v>4</v>
      </c>
      <c r="J542" s="225"/>
      <c r="K542" s="237"/>
      <c r="L542" s="237"/>
      <c r="M542" s="159"/>
    </row>
    <row r="543" spans="1:13" x14ac:dyDescent="0.2">
      <c r="A543" s="112"/>
      <c r="B543" s="378" t="s">
        <v>449</v>
      </c>
      <c r="C543" s="378"/>
      <c r="D543" s="378"/>
      <c r="E543" s="378"/>
      <c r="F543" s="378"/>
      <c r="G543" s="378"/>
      <c r="H543" s="378"/>
      <c r="I543" s="75"/>
      <c r="J543" s="221"/>
      <c r="K543" s="236"/>
      <c r="L543" s="236"/>
      <c r="M543" s="106"/>
    </row>
    <row r="544" spans="1:13" ht="22.5" customHeight="1" x14ac:dyDescent="0.2">
      <c r="A544" s="112"/>
      <c r="B544" s="378" t="s">
        <v>450</v>
      </c>
      <c r="C544" s="378"/>
      <c r="D544" s="378"/>
      <c r="E544" s="378"/>
      <c r="F544" s="378"/>
      <c r="G544" s="378"/>
      <c r="H544" s="378"/>
      <c r="I544" s="75"/>
      <c r="J544" s="221"/>
      <c r="K544" s="236"/>
      <c r="L544" s="236"/>
      <c r="M544" s="106"/>
    </row>
    <row r="545" spans="1:13" x14ac:dyDescent="0.2">
      <c r="A545" s="74">
        <v>1</v>
      </c>
      <c r="B545" s="356" t="s">
        <v>165</v>
      </c>
      <c r="C545" s="356"/>
      <c r="D545" s="356"/>
      <c r="E545" s="356"/>
      <c r="F545" s="356"/>
      <c r="G545" s="356"/>
      <c r="H545" s="356"/>
      <c r="I545" s="75" t="s">
        <v>519</v>
      </c>
      <c r="J545" s="232"/>
      <c r="K545" s="234"/>
      <c r="L545" s="234"/>
      <c r="M545" s="158" t="s">
        <v>400</v>
      </c>
    </row>
    <row r="546" spans="1:13" x14ac:dyDescent="0.2">
      <c r="A546" s="74">
        <v>2</v>
      </c>
      <c r="B546" s="356" t="s">
        <v>166</v>
      </c>
      <c r="C546" s="356"/>
      <c r="D546" s="356"/>
      <c r="E546" s="356"/>
      <c r="F546" s="356"/>
      <c r="G546" s="356"/>
      <c r="H546" s="356"/>
      <c r="I546" s="75" t="s">
        <v>519</v>
      </c>
      <c r="J546" s="232"/>
      <c r="K546" s="234"/>
      <c r="L546" s="234"/>
      <c r="M546" s="158" t="s">
        <v>400</v>
      </c>
    </row>
    <row r="547" spans="1:13" x14ac:dyDescent="0.2">
      <c r="A547" s="74">
        <v>3</v>
      </c>
      <c r="B547" s="356" t="s">
        <v>167</v>
      </c>
      <c r="C547" s="356"/>
      <c r="D547" s="356"/>
      <c r="E547" s="356"/>
      <c r="F547" s="356"/>
      <c r="G547" s="356"/>
      <c r="H547" s="356"/>
      <c r="I547" s="75" t="s">
        <v>519</v>
      </c>
      <c r="J547" s="232"/>
      <c r="K547" s="234"/>
      <c r="L547" s="234"/>
      <c r="M547" s="158" t="s">
        <v>400</v>
      </c>
    </row>
    <row r="548" spans="1:13" ht="25.5" customHeight="1" x14ac:dyDescent="0.2">
      <c r="A548" s="74">
        <v>4</v>
      </c>
      <c r="B548" s="356" t="s">
        <v>168</v>
      </c>
      <c r="C548" s="356"/>
      <c r="D548" s="356"/>
      <c r="E548" s="356"/>
      <c r="F548" s="356"/>
      <c r="G548" s="356"/>
      <c r="H548" s="356"/>
      <c r="I548" s="75" t="s">
        <v>519</v>
      </c>
      <c r="J548" s="232"/>
      <c r="K548" s="234"/>
      <c r="L548" s="234"/>
      <c r="M548" s="158" t="s">
        <v>400</v>
      </c>
    </row>
    <row r="549" spans="1:13" ht="12.75" customHeight="1" x14ac:dyDescent="0.2">
      <c r="A549" s="74">
        <v>5</v>
      </c>
      <c r="B549" s="356" t="s">
        <v>171</v>
      </c>
      <c r="C549" s="356"/>
      <c r="D549" s="356"/>
      <c r="E549" s="356"/>
      <c r="F549" s="356"/>
      <c r="G549" s="356"/>
      <c r="H549" s="356"/>
      <c r="I549" s="75" t="s">
        <v>519</v>
      </c>
      <c r="J549" s="232"/>
      <c r="K549" s="234"/>
      <c r="L549" s="234"/>
      <c r="M549" s="158" t="s">
        <v>400</v>
      </c>
    </row>
    <row r="550" spans="1:13" ht="12.75" customHeight="1" x14ac:dyDescent="0.2">
      <c r="A550" s="74">
        <v>6</v>
      </c>
      <c r="B550" s="356" t="s">
        <v>172</v>
      </c>
      <c r="C550" s="356"/>
      <c r="D550" s="356"/>
      <c r="E550" s="356"/>
      <c r="F550" s="356"/>
      <c r="G550" s="356"/>
      <c r="H550" s="356"/>
      <c r="I550" s="75" t="s">
        <v>519</v>
      </c>
      <c r="J550" s="232"/>
      <c r="K550" s="234"/>
      <c r="L550" s="234"/>
      <c r="M550" s="158" t="s">
        <v>400</v>
      </c>
    </row>
    <row r="551" spans="1:13" ht="12.75" customHeight="1" x14ac:dyDescent="0.2">
      <c r="A551" s="74">
        <v>7</v>
      </c>
      <c r="B551" s="356" t="s">
        <v>173</v>
      </c>
      <c r="C551" s="356"/>
      <c r="D551" s="356"/>
      <c r="E551" s="356"/>
      <c r="F551" s="356"/>
      <c r="G551" s="356"/>
      <c r="H551" s="356"/>
      <c r="I551" s="75" t="s">
        <v>519</v>
      </c>
      <c r="J551" s="232"/>
      <c r="K551" s="234"/>
      <c r="L551" s="234"/>
      <c r="M551" s="158" t="s">
        <v>400</v>
      </c>
    </row>
    <row r="552" spans="1:13" ht="12.75" customHeight="1" x14ac:dyDescent="0.2">
      <c r="A552" s="74">
        <v>8</v>
      </c>
      <c r="B552" s="356" t="s">
        <v>174</v>
      </c>
      <c r="C552" s="356"/>
      <c r="D552" s="356"/>
      <c r="E552" s="356"/>
      <c r="F552" s="356"/>
      <c r="G552" s="356"/>
      <c r="H552" s="356"/>
      <c r="I552" s="75" t="s">
        <v>519</v>
      </c>
      <c r="J552" s="232"/>
      <c r="K552" s="234"/>
      <c r="L552" s="234"/>
      <c r="M552" s="158" t="s">
        <v>400</v>
      </c>
    </row>
    <row r="553" spans="1:13" ht="12.75" customHeight="1" x14ac:dyDescent="0.2">
      <c r="A553" s="74">
        <v>9</v>
      </c>
      <c r="B553" s="356" t="s">
        <v>175</v>
      </c>
      <c r="C553" s="356"/>
      <c r="D553" s="356"/>
      <c r="E553" s="356"/>
      <c r="F553" s="356"/>
      <c r="G553" s="356"/>
      <c r="H553" s="356"/>
      <c r="I553" s="75" t="s">
        <v>519</v>
      </c>
      <c r="J553" s="232"/>
      <c r="K553" s="234"/>
      <c r="L553" s="234"/>
      <c r="M553" s="158" t="s">
        <v>400</v>
      </c>
    </row>
    <row r="554" spans="1:13" ht="12.75" customHeight="1" x14ac:dyDescent="0.2">
      <c r="A554" s="74">
        <v>10</v>
      </c>
      <c r="B554" s="356" t="s">
        <v>176</v>
      </c>
      <c r="C554" s="356"/>
      <c r="D554" s="356"/>
      <c r="E554" s="356"/>
      <c r="F554" s="356"/>
      <c r="G554" s="356"/>
      <c r="H554" s="356"/>
      <c r="I554" s="75" t="s">
        <v>519</v>
      </c>
      <c r="J554" s="232"/>
      <c r="K554" s="234"/>
      <c r="L554" s="234"/>
      <c r="M554" s="158" t="s">
        <v>400</v>
      </c>
    </row>
    <row r="555" spans="1:13" ht="12.75" customHeight="1" x14ac:dyDescent="0.2">
      <c r="A555" s="74">
        <v>11</v>
      </c>
      <c r="B555" s="356" t="s">
        <v>177</v>
      </c>
      <c r="C555" s="356"/>
      <c r="D555" s="356"/>
      <c r="E555" s="356"/>
      <c r="F555" s="356"/>
      <c r="G555" s="356"/>
      <c r="H555" s="356"/>
      <c r="I555" s="75" t="s">
        <v>519</v>
      </c>
      <c r="J555" s="232"/>
      <c r="K555" s="234"/>
      <c r="L555" s="234"/>
      <c r="M555" s="158" t="s">
        <v>400</v>
      </c>
    </row>
    <row r="556" spans="1:13" ht="12.75" customHeight="1" x14ac:dyDescent="0.2">
      <c r="A556" s="74">
        <v>12</v>
      </c>
      <c r="B556" s="356" t="s">
        <v>178</v>
      </c>
      <c r="C556" s="356"/>
      <c r="D556" s="356"/>
      <c r="E556" s="356"/>
      <c r="F556" s="356"/>
      <c r="G556" s="356"/>
      <c r="H556" s="356"/>
      <c r="I556" s="75" t="s">
        <v>519</v>
      </c>
      <c r="J556" s="232"/>
      <c r="K556" s="234"/>
      <c r="L556" s="234"/>
      <c r="M556" s="158" t="s">
        <v>400</v>
      </c>
    </row>
    <row r="557" spans="1:13" ht="12.75" customHeight="1" x14ac:dyDescent="0.2">
      <c r="A557" s="74">
        <v>13</v>
      </c>
      <c r="B557" s="356" t="s">
        <v>179</v>
      </c>
      <c r="C557" s="356"/>
      <c r="D557" s="356"/>
      <c r="E557" s="356"/>
      <c r="F557" s="356"/>
      <c r="G557" s="356"/>
      <c r="H557" s="356"/>
      <c r="I557" s="75" t="s">
        <v>519</v>
      </c>
      <c r="J557" s="232"/>
      <c r="K557" s="234"/>
      <c r="L557" s="234"/>
      <c r="M557" s="158" t="s">
        <v>400</v>
      </c>
    </row>
    <row r="558" spans="1:13" ht="12.75" customHeight="1" x14ac:dyDescent="0.2">
      <c r="A558" s="74">
        <v>14</v>
      </c>
      <c r="B558" s="356" t="s">
        <v>180</v>
      </c>
      <c r="C558" s="356"/>
      <c r="D558" s="356"/>
      <c r="E558" s="356"/>
      <c r="F558" s="356"/>
      <c r="G558" s="356"/>
      <c r="H558" s="356"/>
      <c r="I558" s="75" t="s">
        <v>519</v>
      </c>
      <c r="J558" s="232"/>
      <c r="K558" s="234"/>
      <c r="L558" s="234"/>
      <c r="M558" s="158" t="s">
        <v>400</v>
      </c>
    </row>
    <row r="559" spans="1:13" ht="12.75" customHeight="1" x14ac:dyDescent="0.2">
      <c r="A559" s="93"/>
      <c r="B559" s="94"/>
      <c r="C559" s="94"/>
      <c r="D559" s="94"/>
      <c r="E559" s="94"/>
      <c r="F559" s="94"/>
      <c r="G559" s="95"/>
      <c r="H559" s="79" t="s">
        <v>232</v>
      </c>
      <c r="I559" s="75">
        <f>SUM(I545:I558)</f>
        <v>0</v>
      </c>
      <c r="J559" s="224"/>
      <c r="K559" s="234"/>
      <c r="L559" s="234"/>
      <c r="M559" s="158"/>
    </row>
    <row r="560" spans="1:13" x14ac:dyDescent="0.2">
      <c r="J560" s="225"/>
      <c r="K560" s="237"/>
      <c r="L560" s="237"/>
      <c r="M560" s="159"/>
    </row>
    <row r="561" spans="1:13" ht="12.75" customHeight="1" x14ac:dyDescent="0.2">
      <c r="A561" s="80"/>
      <c r="B561" s="357" t="s">
        <v>233</v>
      </c>
      <c r="C561" s="358"/>
      <c r="D561" s="81">
        <v>1</v>
      </c>
      <c r="E561" s="81">
        <v>0.8</v>
      </c>
      <c r="F561" s="81">
        <v>0.5</v>
      </c>
      <c r="G561" s="81">
        <v>0.2</v>
      </c>
      <c r="H561" s="81">
        <v>0</v>
      </c>
      <c r="I561" s="82"/>
      <c r="J561" s="225"/>
      <c r="K561" s="237"/>
      <c r="L561" s="237"/>
      <c r="M561" s="159"/>
    </row>
    <row r="562" spans="1:13" ht="25.5" customHeight="1" x14ac:dyDescent="0.2">
      <c r="A562" s="80"/>
      <c r="B562" s="359"/>
      <c r="C562" s="360"/>
      <c r="D562" s="43" t="s">
        <v>242</v>
      </c>
      <c r="E562" s="43" t="s">
        <v>239</v>
      </c>
      <c r="F562" s="43" t="s">
        <v>239</v>
      </c>
      <c r="G562" s="43" t="s">
        <v>239</v>
      </c>
      <c r="H562" s="43" t="s">
        <v>327</v>
      </c>
      <c r="I562" s="82"/>
      <c r="J562" s="225"/>
      <c r="K562" s="237"/>
      <c r="L562" s="237"/>
      <c r="M562" s="159"/>
    </row>
    <row r="563" spans="1:13" ht="12.75" customHeight="1" x14ac:dyDescent="0.2">
      <c r="A563" s="83"/>
      <c r="B563" s="90"/>
      <c r="C563" s="90"/>
      <c r="D563" s="90"/>
      <c r="E563" s="90"/>
      <c r="F563" s="90"/>
      <c r="G563" s="90"/>
      <c r="H563" s="90"/>
      <c r="I563" s="68"/>
      <c r="J563" s="225"/>
      <c r="K563" s="237"/>
      <c r="L563" s="237"/>
      <c r="M563" s="159"/>
    </row>
    <row r="564" spans="1:13" x14ac:dyDescent="0.2">
      <c r="A564" s="350" t="s">
        <v>169</v>
      </c>
      <c r="B564" s="351"/>
      <c r="C564" s="351"/>
      <c r="D564" s="351"/>
      <c r="E564" s="351"/>
      <c r="F564" s="351"/>
      <c r="G564" s="351"/>
      <c r="H564" s="351"/>
      <c r="I564" s="352"/>
      <c r="J564" s="222"/>
      <c r="K564" s="240"/>
      <c r="L564" s="240"/>
      <c r="M564" s="107"/>
    </row>
    <row r="565" spans="1:13" x14ac:dyDescent="0.2">
      <c r="A565" s="367" t="s">
        <v>181</v>
      </c>
      <c r="B565" s="368"/>
      <c r="C565" s="368"/>
      <c r="D565" s="368"/>
      <c r="E565" s="368"/>
      <c r="F565" s="368"/>
      <c r="G565" s="368"/>
      <c r="H565" s="368"/>
      <c r="I565" s="369"/>
      <c r="J565" s="223"/>
      <c r="K565" s="239"/>
      <c r="L565" s="239"/>
      <c r="M565" s="108"/>
    </row>
    <row r="566" spans="1:13" ht="25.5" customHeight="1" x14ac:dyDescent="0.2">
      <c r="A566" s="370" t="s">
        <v>182</v>
      </c>
      <c r="B566" s="371"/>
      <c r="C566" s="371"/>
      <c r="D566" s="371"/>
      <c r="E566" s="371"/>
      <c r="F566" s="371"/>
      <c r="G566" s="371"/>
      <c r="H566" s="371"/>
      <c r="I566" s="73" t="s">
        <v>4</v>
      </c>
      <c r="J566" s="221"/>
      <c r="K566" s="236"/>
      <c r="L566" s="236"/>
      <c r="M566" s="106"/>
    </row>
    <row r="567" spans="1:13" ht="22.5" x14ac:dyDescent="0.2">
      <c r="A567" s="74">
        <v>1</v>
      </c>
      <c r="B567" s="356" t="s">
        <v>183</v>
      </c>
      <c r="C567" s="356"/>
      <c r="D567" s="356"/>
      <c r="E567" s="356"/>
      <c r="F567" s="356"/>
      <c r="G567" s="356"/>
      <c r="H567" s="356"/>
      <c r="I567" s="75" t="s">
        <v>100</v>
      </c>
      <c r="J567" s="221"/>
      <c r="K567" s="236"/>
      <c r="L567" s="236"/>
      <c r="M567" s="106" t="s">
        <v>422</v>
      </c>
    </row>
    <row r="568" spans="1:13" ht="22.5" x14ac:dyDescent="0.2">
      <c r="A568" s="74">
        <v>2</v>
      </c>
      <c r="B568" s="356" t="s">
        <v>184</v>
      </c>
      <c r="C568" s="356"/>
      <c r="D568" s="356"/>
      <c r="E568" s="356"/>
      <c r="F568" s="356"/>
      <c r="G568" s="356"/>
      <c r="H568" s="356"/>
      <c r="I568" s="75" t="s">
        <v>100</v>
      </c>
      <c r="J568" s="221"/>
      <c r="K568" s="236"/>
      <c r="L568" s="236"/>
      <c r="M568" s="106" t="s">
        <v>422</v>
      </c>
    </row>
    <row r="569" spans="1:13" ht="22.5" x14ac:dyDescent="0.2">
      <c r="A569" s="74">
        <v>3</v>
      </c>
      <c r="B569" s="356" t="s">
        <v>185</v>
      </c>
      <c r="C569" s="356"/>
      <c r="D569" s="356"/>
      <c r="E569" s="356"/>
      <c r="F569" s="356"/>
      <c r="G569" s="356"/>
      <c r="H569" s="356"/>
      <c r="I569" s="75" t="s">
        <v>100</v>
      </c>
      <c r="J569" s="221"/>
      <c r="K569" s="236"/>
      <c r="L569" s="236"/>
      <c r="M569" s="106" t="s">
        <v>422</v>
      </c>
    </row>
    <row r="570" spans="1:13" ht="12.75" customHeight="1" x14ac:dyDescent="0.2">
      <c r="A570" s="93"/>
      <c r="B570" s="94"/>
      <c r="C570" s="94"/>
      <c r="D570" s="94"/>
      <c r="E570" s="94"/>
      <c r="F570" s="94"/>
      <c r="G570" s="95"/>
      <c r="H570" s="79" t="s">
        <v>232</v>
      </c>
      <c r="I570" s="75" t="s">
        <v>100</v>
      </c>
      <c r="J570" s="221"/>
      <c r="K570" s="236"/>
      <c r="L570" s="236"/>
      <c r="M570" s="106"/>
    </row>
    <row r="571" spans="1:13" x14ac:dyDescent="0.2">
      <c r="J571" s="225"/>
      <c r="K571" s="237"/>
      <c r="L571" s="237"/>
      <c r="M571" s="159"/>
    </row>
    <row r="572" spans="1:13" ht="12.75" customHeight="1" x14ac:dyDescent="0.2">
      <c r="A572" s="80"/>
      <c r="B572" s="357" t="s">
        <v>233</v>
      </c>
      <c r="C572" s="358"/>
      <c r="D572" s="81">
        <v>1</v>
      </c>
      <c r="E572" s="81">
        <v>0.8</v>
      </c>
      <c r="F572" s="81">
        <v>0.5</v>
      </c>
      <c r="G572" s="81">
        <v>0.2</v>
      </c>
      <c r="H572" s="81">
        <v>0</v>
      </c>
      <c r="I572" s="82"/>
      <c r="J572" s="225"/>
      <c r="K572" s="237"/>
      <c r="L572" s="237"/>
      <c r="M572" s="159"/>
    </row>
    <row r="573" spans="1:13" ht="51" customHeight="1" x14ac:dyDescent="0.2">
      <c r="A573" s="80"/>
      <c r="B573" s="411" t="s">
        <v>100</v>
      </c>
      <c r="C573" s="412"/>
      <c r="D573" s="43" t="s">
        <v>237</v>
      </c>
      <c r="E573" s="43" t="s">
        <v>239</v>
      </c>
      <c r="F573" s="43" t="s">
        <v>329</v>
      </c>
      <c r="G573" s="43" t="s">
        <v>239</v>
      </c>
      <c r="H573" s="43" t="s">
        <v>241</v>
      </c>
      <c r="I573" s="82"/>
      <c r="J573" s="225"/>
      <c r="K573" s="237"/>
      <c r="L573" s="237"/>
      <c r="M573" s="159"/>
    </row>
    <row r="574" spans="1:13" x14ac:dyDescent="0.2">
      <c r="J574" s="225"/>
      <c r="K574" s="237"/>
      <c r="L574" s="237"/>
      <c r="M574" s="159"/>
    </row>
    <row r="575" spans="1:13" x14ac:dyDescent="0.2">
      <c r="A575" s="392" t="s">
        <v>169</v>
      </c>
      <c r="B575" s="393"/>
      <c r="C575" s="393"/>
      <c r="D575" s="393"/>
      <c r="E575" s="393"/>
      <c r="F575" s="393"/>
      <c r="G575" s="393"/>
      <c r="H575" s="393"/>
      <c r="I575" s="394"/>
      <c r="J575" s="222"/>
      <c r="K575" s="240"/>
      <c r="L575" s="240"/>
      <c r="M575" s="107"/>
    </row>
    <row r="576" spans="1:13" x14ac:dyDescent="0.2">
      <c r="A576" s="367" t="s">
        <v>186</v>
      </c>
      <c r="B576" s="368"/>
      <c r="C576" s="368"/>
      <c r="D576" s="368"/>
      <c r="E576" s="368"/>
      <c r="F576" s="368"/>
      <c r="G576" s="368"/>
      <c r="H576" s="368"/>
      <c r="I576" s="369"/>
      <c r="J576" s="223"/>
      <c r="K576" s="239"/>
      <c r="L576" s="239"/>
      <c r="M576" s="108"/>
    </row>
    <row r="577" spans="1:13" ht="12.75" customHeight="1" x14ac:dyDescent="0.2">
      <c r="A577" s="370"/>
      <c r="B577" s="371"/>
      <c r="C577" s="371"/>
      <c r="D577" s="371"/>
      <c r="E577" s="371"/>
      <c r="F577" s="371"/>
      <c r="G577" s="371"/>
      <c r="H577" s="371"/>
      <c r="I577" s="73" t="s">
        <v>4</v>
      </c>
      <c r="J577" s="221"/>
      <c r="K577" s="236"/>
      <c r="L577" s="236"/>
      <c r="M577" s="106"/>
    </row>
    <row r="578" spans="1:13" ht="25.5" customHeight="1" x14ac:dyDescent="0.2">
      <c r="A578" s="74">
        <v>1</v>
      </c>
      <c r="B578" s="356" t="s">
        <v>187</v>
      </c>
      <c r="C578" s="356"/>
      <c r="D578" s="356"/>
      <c r="E578" s="356"/>
      <c r="F578" s="356"/>
      <c r="G578" s="356"/>
      <c r="H578" s="356"/>
      <c r="I578" s="75" t="s">
        <v>519</v>
      </c>
      <c r="J578" s="224"/>
      <c r="K578" s="234"/>
      <c r="L578" s="234"/>
      <c r="M578" s="158" t="s">
        <v>400</v>
      </c>
    </row>
    <row r="579" spans="1:13" s="1" customFormat="1" ht="12.75" x14ac:dyDescent="0.2">
      <c r="J579" s="220"/>
      <c r="K579" s="231"/>
      <c r="L579" s="231"/>
    </row>
    <row r="580" spans="1:13" s="1" customFormat="1" ht="12.75" customHeight="1" x14ac:dyDescent="0.2">
      <c r="A580" s="44"/>
      <c r="B580" s="265" t="s">
        <v>233</v>
      </c>
      <c r="C580" s="266"/>
      <c r="D580" s="46">
        <v>1</v>
      </c>
      <c r="E580" s="46">
        <v>0.8</v>
      </c>
      <c r="F580" s="46">
        <v>0.5</v>
      </c>
      <c r="G580" s="46">
        <v>0.2</v>
      </c>
      <c r="H580" s="46">
        <v>0</v>
      </c>
      <c r="I580" s="45"/>
      <c r="J580" s="220"/>
      <c r="K580" s="231"/>
      <c r="L580" s="231"/>
    </row>
    <row r="581" spans="1:13" s="1" customFormat="1" ht="111" customHeight="1" x14ac:dyDescent="0.2">
      <c r="A581" s="44"/>
      <c r="B581" s="298">
        <f>Documentation!$B$601</f>
        <v>0</v>
      </c>
      <c r="C581" s="299"/>
      <c r="D581" s="43" t="s">
        <v>475</v>
      </c>
      <c r="E581" s="43" t="s">
        <v>239</v>
      </c>
      <c r="F581" s="43" t="s">
        <v>239</v>
      </c>
      <c r="G581" s="43" t="s">
        <v>239</v>
      </c>
      <c r="H581" s="43" t="s">
        <v>476</v>
      </c>
      <c r="I581" s="45"/>
      <c r="J581" s="220"/>
      <c r="K581" s="231"/>
      <c r="L581" s="231"/>
    </row>
    <row r="582" spans="1:13" s="1" customFormat="1" ht="12.75" x14ac:dyDescent="0.2">
      <c r="J582" s="220"/>
      <c r="K582" s="231"/>
      <c r="L582" s="231"/>
    </row>
    <row r="583" spans="1:13" x14ac:dyDescent="0.2">
      <c r="J583" s="225"/>
      <c r="K583" s="237"/>
      <c r="L583" s="237"/>
      <c r="M583" s="159"/>
    </row>
    <row r="584" spans="1:13" x14ac:dyDescent="0.2">
      <c r="A584" s="392" t="s">
        <v>156</v>
      </c>
      <c r="B584" s="393"/>
      <c r="C584" s="393"/>
      <c r="D584" s="393"/>
      <c r="E584" s="393"/>
      <c r="F584" s="393"/>
      <c r="G584" s="393"/>
      <c r="H584" s="393"/>
      <c r="I584" s="394"/>
      <c r="J584" s="225"/>
      <c r="K584" s="237"/>
      <c r="L584" s="237"/>
      <c r="M584" s="159"/>
    </row>
    <row r="585" spans="1:13" ht="156.75" customHeight="1" x14ac:dyDescent="0.2">
      <c r="A585" s="353" t="s">
        <v>371</v>
      </c>
      <c r="B585" s="354"/>
      <c r="C585" s="354"/>
      <c r="D585" s="354"/>
      <c r="E585" s="354"/>
      <c r="F585" s="354"/>
      <c r="G585" s="354"/>
      <c r="H585" s="354"/>
      <c r="I585" s="355"/>
      <c r="J585" s="225"/>
      <c r="K585" s="237"/>
      <c r="L585" s="237"/>
      <c r="M585" s="159"/>
    </row>
    <row r="586" spans="1:13" x14ac:dyDescent="0.2">
      <c r="J586" s="225"/>
      <c r="K586" s="237"/>
      <c r="L586" s="237"/>
      <c r="M586" s="159"/>
    </row>
    <row r="587" spans="1:13" x14ac:dyDescent="0.2">
      <c r="A587" s="421" t="s">
        <v>44</v>
      </c>
      <c r="B587" s="422"/>
      <c r="C587" s="422"/>
      <c r="D587" s="422"/>
      <c r="E587" s="422"/>
      <c r="F587" s="422"/>
      <c r="G587" s="422"/>
      <c r="H587" s="422"/>
      <c r="I587" s="423"/>
      <c r="J587" s="225"/>
      <c r="K587" s="237"/>
      <c r="L587" s="237"/>
      <c r="M587" s="159"/>
    </row>
    <row r="588" spans="1:13" x14ac:dyDescent="0.2">
      <c r="A588" s="403" t="s">
        <v>161</v>
      </c>
      <c r="B588" s="403"/>
      <c r="C588" s="403"/>
      <c r="D588" s="403"/>
      <c r="E588" s="403"/>
      <c r="F588" s="403"/>
      <c r="G588" s="403"/>
      <c r="H588" s="403"/>
      <c r="I588" s="403"/>
      <c r="J588" s="225"/>
      <c r="K588" s="237"/>
      <c r="L588" s="237"/>
      <c r="M588" s="159"/>
    </row>
    <row r="589" spans="1:13" s="67" customFormat="1" x14ac:dyDescent="0.2">
      <c r="A589" s="404" t="s">
        <v>48</v>
      </c>
      <c r="B589" s="404"/>
      <c r="C589" s="404"/>
      <c r="D589" s="404"/>
      <c r="E589" s="404"/>
      <c r="F589" s="85"/>
      <c r="G589" s="85" t="s">
        <v>47</v>
      </c>
      <c r="H589" s="85"/>
      <c r="I589" s="85" t="s">
        <v>46</v>
      </c>
      <c r="J589" s="227"/>
      <c r="K589" s="227"/>
      <c r="L589" s="227"/>
      <c r="M589" s="161"/>
    </row>
    <row r="590" spans="1:13" s="67" customFormat="1" x14ac:dyDescent="0.2">
      <c r="A590" s="424" t="s">
        <v>249</v>
      </c>
      <c r="B590" s="425"/>
      <c r="C590" s="425"/>
      <c r="D590" s="425"/>
      <c r="E590" s="425"/>
      <c r="F590" s="425"/>
      <c r="G590" s="425"/>
      <c r="H590" s="425"/>
      <c r="I590" s="426"/>
      <c r="J590" s="227"/>
      <c r="K590" s="227"/>
      <c r="L590" s="227"/>
      <c r="M590" s="161"/>
    </row>
    <row r="591" spans="1:13" ht="25.5" customHeight="1" x14ac:dyDescent="0.2">
      <c r="A591" s="74" t="s">
        <v>49</v>
      </c>
      <c r="B591" s="356" t="s">
        <v>151</v>
      </c>
      <c r="C591" s="356"/>
      <c r="D591" s="356"/>
      <c r="E591" s="356"/>
      <c r="F591" s="75">
        <f>'HDO FILE AUDIT TOOL'!$O$67</f>
        <v>0</v>
      </c>
      <c r="G591" s="75" t="s">
        <v>50</v>
      </c>
      <c r="H591" s="75">
        <f>'HDO FILE AUDIT TOOL'!$O$68</f>
        <v>0</v>
      </c>
      <c r="I591" s="86" t="e">
        <f>'HDO FILE AUDIT TOOL'!$O$69</f>
        <v>#DIV/0!</v>
      </c>
      <c r="J591" s="225"/>
      <c r="K591" s="237"/>
      <c r="L591" s="237"/>
      <c r="M591" s="159"/>
    </row>
    <row r="592" spans="1:13" ht="35.25" customHeight="1" x14ac:dyDescent="0.2">
      <c r="A592" s="74" t="s">
        <v>190</v>
      </c>
      <c r="B592" s="356" t="s">
        <v>188</v>
      </c>
      <c r="C592" s="356"/>
      <c r="D592" s="356"/>
      <c r="E592" s="356"/>
      <c r="F592" s="75">
        <f>'HDO FILE AUDIT TOOL'!$S$67</f>
        <v>0</v>
      </c>
      <c r="G592" s="75" t="s">
        <v>50</v>
      </c>
      <c r="H592" s="75">
        <f>'HDO FILE AUDIT TOOL'!$S$68</f>
        <v>0</v>
      </c>
      <c r="I592" s="86" t="e">
        <f>'HDO FILE AUDIT TOOL'!$S$69</f>
        <v>#DIV/0!</v>
      </c>
      <c r="J592" s="225"/>
      <c r="K592" s="237"/>
      <c r="L592" s="237"/>
      <c r="M592" s="159"/>
    </row>
    <row r="593" spans="1:13" ht="13.5" customHeight="1" x14ac:dyDescent="0.2">
      <c r="A593" s="74" t="s">
        <v>53</v>
      </c>
      <c r="B593" s="356" t="s">
        <v>189</v>
      </c>
      <c r="C593" s="356"/>
      <c r="D593" s="356"/>
      <c r="E593" s="356"/>
      <c r="F593" s="75">
        <f>'HDO FILE AUDIT TOOL'!$Z$67</f>
        <v>0</v>
      </c>
      <c r="G593" s="75" t="s">
        <v>50</v>
      </c>
      <c r="H593" s="75">
        <f>'HDO FILE AUDIT TOOL'!$Z$68</f>
        <v>0</v>
      </c>
      <c r="I593" s="86" t="e">
        <f>'HDO FILE AUDIT TOOL'!$Z$69</f>
        <v>#DIV/0!</v>
      </c>
      <c r="J593" s="225"/>
      <c r="K593" s="237"/>
      <c r="L593" s="237"/>
      <c r="M593" s="159"/>
    </row>
    <row r="594" spans="1:13" ht="12.75" customHeight="1" x14ac:dyDescent="0.2">
      <c r="A594" s="427"/>
      <c r="B594" s="428"/>
      <c r="C594" s="428"/>
      <c r="D594" s="428"/>
      <c r="E594" s="428"/>
      <c r="F594" s="428"/>
      <c r="G594" s="428"/>
      <c r="H594" s="428"/>
      <c r="I594" s="429"/>
      <c r="J594" s="225"/>
      <c r="K594" s="237"/>
      <c r="L594" s="237"/>
      <c r="M594" s="159"/>
    </row>
    <row r="595" spans="1:13" x14ac:dyDescent="0.2">
      <c r="A595" s="350" t="s">
        <v>169</v>
      </c>
      <c r="B595" s="351"/>
      <c r="C595" s="351"/>
      <c r="D595" s="351"/>
      <c r="E595" s="351"/>
      <c r="F595" s="351"/>
      <c r="G595" s="351"/>
      <c r="H595" s="351"/>
      <c r="I595" s="352"/>
      <c r="J595" s="222"/>
      <c r="K595" s="240"/>
      <c r="L595" s="240"/>
      <c r="M595" s="107"/>
    </row>
    <row r="596" spans="1:13" x14ac:dyDescent="0.2">
      <c r="A596" s="367" t="s">
        <v>186</v>
      </c>
      <c r="B596" s="368"/>
      <c r="C596" s="368"/>
      <c r="D596" s="368"/>
      <c r="E596" s="368"/>
      <c r="F596" s="368"/>
      <c r="G596" s="368"/>
      <c r="H596" s="368"/>
      <c r="I596" s="369"/>
      <c r="J596" s="223"/>
      <c r="K596" s="239"/>
      <c r="L596" s="239"/>
      <c r="M596" s="108"/>
    </row>
    <row r="597" spans="1:13" ht="12.75" customHeight="1" x14ac:dyDescent="0.2">
      <c r="A597" s="370"/>
      <c r="B597" s="371"/>
      <c r="C597" s="371"/>
      <c r="D597" s="371"/>
      <c r="E597" s="371"/>
      <c r="F597" s="371"/>
      <c r="G597" s="371"/>
      <c r="H597" s="371"/>
      <c r="I597" s="73" t="s">
        <v>4</v>
      </c>
      <c r="J597" s="221"/>
      <c r="K597" s="236"/>
      <c r="L597" s="236"/>
      <c r="M597" s="106"/>
    </row>
    <row r="598" spans="1:13" ht="23.25" customHeight="1" x14ac:dyDescent="0.2">
      <c r="A598" s="74">
        <v>1</v>
      </c>
      <c r="B598" s="356" t="s">
        <v>530</v>
      </c>
      <c r="C598" s="356"/>
      <c r="D598" s="356"/>
      <c r="E598" s="356"/>
      <c r="F598" s="356"/>
      <c r="G598" s="356"/>
      <c r="H598" s="356"/>
      <c r="I598" s="75" t="s">
        <v>519</v>
      </c>
      <c r="J598" s="221"/>
      <c r="K598" s="236"/>
      <c r="L598" s="236"/>
      <c r="M598" s="106" t="s">
        <v>400</v>
      </c>
    </row>
    <row r="599" spans="1:13" x14ac:dyDescent="0.2">
      <c r="J599" s="225"/>
      <c r="K599" s="237"/>
      <c r="L599" s="237"/>
      <c r="M599" s="159"/>
    </row>
    <row r="600" spans="1:13" ht="12.75" customHeight="1" x14ac:dyDescent="0.2">
      <c r="A600" s="80"/>
      <c r="B600" s="357" t="s">
        <v>233</v>
      </c>
      <c r="C600" s="358"/>
      <c r="D600" s="81">
        <v>1</v>
      </c>
      <c r="E600" s="81">
        <v>0.8</v>
      </c>
      <c r="F600" s="81">
        <v>0.5</v>
      </c>
      <c r="G600" s="81">
        <v>0.2</v>
      </c>
      <c r="H600" s="81">
        <v>0</v>
      </c>
      <c r="I600" s="82"/>
      <c r="J600" s="225"/>
      <c r="K600" s="237"/>
      <c r="L600" s="237"/>
      <c r="M600" s="159"/>
    </row>
    <row r="601" spans="1:13" ht="107.25" customHeight="1" x14ac:dyDescent="0.2">
      <c r="A601" s="80"/>
      <c r="B601" s="359"/>
      <c r="C601" s="360"/>
      <c r="D601" s="43" t="s">
        <v>528</v>
      </c>
      <c r="E601" s="43" t="s">
        <v>239</v>
      </c>
      <c r="F601" s="43" t="s">
        <v>239</v>
      </c>
      <c r="G601" s="43" t="s">
        <v>239</v>
      </c>
      <c r="H601" s="43" t="s">
        <v>529</v>
      </c>
      <c r="I601" s="82"/>
      <c r="J601" s="225"/>
      <c r="K601" s="237"/>
      <c r="L601" s="237"/>
      <c r="M601" s="159"/>
    </row>
    <row r="602" spans="1:13" x14ac:dyDescent="0.2">
      <c r="J602" s="225"/>
      <c r="K602" s="237"/>
      <c r="L602" s="237"/>
      <c r="M602" s="159"/>
    </row>
    <row r="603" spans="1:13" s="67" customFormat="1" x14ac:dyDescent="0.2">
      <c r="A603" s="424" t="s">
        <v>191</v>
      </c>
      <c r="B603" s="425"/>
      <c r="C603" s="425"/>
      <c r="D603" s="425"/>
      <c r="E603" s="425"/>
      <c r="F603" s="425"/>
      <c r="G603" s="425"/>
      <c r="H603" s="425"/>
      <c r="I603" s="426"/>
      <c r="J603" s="227"/>
      <c r="K603" s="227"/>
      <c r="L603" s="227"/>
      <c r="M603" s="161"/>
    </row>
    <row r="604" spans="1:13" ht="25.5" customHeight="1" x14ac:dyDescent="0.2">
      <c r="A604" s="74" t="s">
        <v>49</v>
      </c>
      <c r="B604" s="356" t="s">
        <v>151</v>
      </c>
      <c r="C604" s="356"/>
      <c r="D604" s="356"/>
      <c r="E604" s="356"/>
      <c r="F604" s="75">
        <f>'HDO FILE AUDIT TOOL (CMS)'!$O$67</f>
        <v>0</v>
      </c>
      <c r="G604" s="75" t="s">
        <v>50</v>
      </c>
      <c r="H604" s="75">
        <f>'HDO FILE AUDIT TOOL (CMS)'!$O$68</f>
        <v>0</v>
      </c>
      <c r="I604" s="86" t="e">
        <f>'HDO FILE AUDIT TOOL (CMS)'!$O$69</f>
        <v>#DIV/0!</v>
      </c>
      <c r="J604" s="225"/>
      <c r="K604" s="237"/>
      <c r="L604" s="237"/>
      <c r="M604" s="159"/>
    </row>
    <row r="605" spans="1:13" ht="34.5" customHeight="1" x14ac:dyDescent="0.2">
      <c r="A605" s="74" t="s">
        <v>190</v>
      </c>
      <c r="B605" s="356" t="s">
        <v>188</v>
      </c>
      <c r="C605" s="356"/>
      <c r="D605" s="356"/>
      <c r="E605" s="356"/>
      <c r="F605" s="75">
        <f>'HDO FILE AUDIT TOOL (CMS)'!$S$67</f>
        <v>0</v>
      </c>
      <c r="G605" s="75" t="s">
        <v>50</v>
      </c>
      <c r="H605" s="75">
        <f>'HDO FILE AUDIT TOOL (CMS)'!$S$68</f>
        <v>0</v>
      </c>
      <c r="I605" s="86" t="e">
        <f>'HDO FILE AUDIT TOOL (CMS)'!$S$69</f>
        <v>#DIV/0!</v>
      </c>
      <c r="J605" s="225"/>
      <c r="K605" s="237"/>
      <c r="L605" s="237"/>
      <c r="M605" s="159"/>
    </row>
    <row r="606" spans="1:13" ht="12.75" customHeight="1" x14ac:dyDescent="0.2">
      <c r="A606" s="74" t="s">
        <v>53</v>
      </c>
      <c r="B606" s="356" t="s">
        <v>189</v>
      </c>
      <c r="C606" s="356"/>
      <c r="D606" s="356"/>
      <c r="E606" s="356"/>
      <c r="F606" s="75">
        <f>'HDO FILE AUDIT TOOL (CMS)'!$Z$67</f>
        <v>0</v>
      </c>
      <c r="G606" s="75" t="s">
        <v>50</v>
      </c>
      <c r="H606" s="75">
        <f>'HDO FILE AUDIT TOOL (CMS)'!$Z$68</f>
        <v>0</v>
      </c>
      <c r="I606" s="86" t="e">
        <f>'HDO FILE AUDIT TOOL (CMS)'!$Z$69</f>
        <v>#DIV/0!</v>
      </c>
      <c r="J606" s="225"/>
      <c r="K606" s="237"/>
      <c r="L606" s="237"/>
      <c r="M606" s="159"/>
    </row>
    <row r="607" spans="1:13" x14ac:dyDescent="0.2">
      <c r="A607" s="367" t="s">
        <v>489</v>
      </c>
      <c r="B607" s="368"/>
      <c r="C607" s="368"/>
      <c r="D607" s="368"/>
      <c r="E607" s="368"/>
      <c r="F607" s="368"/>
      <c r="G607" s="368"/>
      <c r="H607" s="368"/>
      <c r="I607" s="369"/>
      <c r="J607" s="223"/>
      <c r="K607" s="239"/>
      <c r="L607" s="239"/>
      <c r="M607" s="108"/>
    </row>
    <row r="608" spans="1:13" ht="12.75" customHeight="1" x14ac:dyDescent="0.2">
      <c r="A608" s="370"/>
      <c r="B608" s="371"/>
      <c r="C608" s="371"/>
      <c r="D608" s="371"/>
      <c r="E608" s="371"/>
      <c r="F608" s="371"/>
      <c r="G608" s="371"/>
      <c r="H608" s="371"/>
      <c r="I608" s="73" t="s">
        <v>4</v>
      </c>
      <c r="J608" s="221"/>
      <c r="K608" s="236"/>
      <c r="L608" s="236"/>
      <c r="M608" s="106"/>
    </row>
    <row r="609" spans="1:13" ht="12" customHeight="1" x14ac:dyDescent="0.2">
      <c r="A609" s="74">
        <v>1</v>
      </c>
      <c r="B609" s="356" t="s">
        <v>488</v>
      </c>
      <c r="C609" s="356"/>
      <c r="D609" s="356"/>
      <c r="E609" s="356"/>
      <c r="F609" s="356"/>
      <c r="G609" s="356"/>
      <c r="H609" s="356"/>
      <c r="I609" s="75" t="s">
        <v>519</v>
      </c>
      <c r="J609" s="224"/>
      <c r="K609" s="234"/>
      <c r="L609" s="234"/>
      <c r="M609" s="158" t="s">
        <v>400</v>
      </c>
    </row>
    <row r="610" spans="1:13" x14ac:dyDescent="0.2">
      <c r="J610" s="225"/>
      <c r="K610" s="237"/>
      <c r="L610" s="237"/>
      <c r="M610" s="159"/>
    </row>
    <row r="611" spans="1:13" ht="12.75" customHeight="1" x14ac:dyDescent="0.2">
      <c r="A611" s="80"/>
      <c r="B611" s="357" t="s">
        <v>233</v>
      </c>
      <c r="C611" s="358"/>
      <c r="D611" s="81">
        <v>1</v>
      </c>
      <c r="E611" s="81">
        <v>0.8</v>
      </c>
      <c r="F611" s="81">
        <v>0.5</v>
      </c>
      <c r="G611" s="81">
        <v>0.2</v>
      </c>
      <c r="H611" s="81">
        <v>0</v>
      </c>
      <c r="I611" s="82"/>
      <c r="J611" s="225"/>
      <c r="K611" s="237"/>
      <c r="L611" s="237"/>
      <c r="M611" s="159"/>
    </row>
    <row r="612" spans="1:13" ht="48" customHeight="1" x14ac:dyDescent="0.2">
      <c r="A612" s="80"/>
      <c r="B612" s="359"/>
      <c r="C612" s="360"/>
      <c r="D612" s="43" t="s">
        <v>290</v>
      </c>
      <c r="E612" s="43" t="s">
        <v>239</v>
      </c>
      <c r="F612" s="43" t="s">
        <v>239</v>
      </c>
      <c r="G612" s="43" t="s">
        <v>239</v>
      </c>
      <c r="H612" s="43" t="s">
        <v>490</v>
      </c>
      <c r="I612" s="82"/>
      <c r="J612" s="225"/>
      <c r="K612" s="237"/>
      <c r="L612" s="237"/>
      <c r="M612" s="159"/>
    </row>
    <row r="613" spans="1:13" x14ac:dyDescent="0.2">
      <c r="J613" s="225"/>
      <c r="K613" s="237"/>
      <c r="L613" s="237"/>
      <c r="M613" s="159"/>
    </row>
    <row r="614" spans="1:13" x14ac:dyDescent="0.2">
      <c r="A614" s="367" t="s">
        <v>492</v>
      </c>
      <c r="B614" s="368"/>
      <c r="C614" s="368"/>
      <c r="D614" s="368"/>
      <c r="E614" s="368"/>
      <c r="F614" s="368"/>
      <c r="G614" s="368"/>
      <c r="H614" s="368"/>
      <c r="I614" s="369"/>
      <c r="J614" s="223"/>
      <c r="K614" s="239"/>
      <c r="L614" s="239"/>
      <c r="M614" s="108"/>
    </row>
    <row r="615" spans="1:13" ht="12.75" customHeight="1" x14ac:dyDescent="0.2">
      <c r="A615" s="370"/>
      <c r="B615" s="371"/>
      <c r="C615" s="371"/>
      <c r="D615" s="371"/>
      <c r="E615" s="371"/>
      <c r="F615" s="371"/>
      <c r="G615" s="371"/>
      <c r="H615" s="371"/>
      <c r="I615" s="73" t="s">
        <v>4</v>
      </c>
      <c r="J615" s="221"/>
      <c r="K615" s="236"/>
      <c r="L615" s="236"/>
      <c r="M615" s="106"/>
    </row>
    <row r="616" spans="1:13" ht="35.25" customHeight="1" x14ac:dyDescent="0.2">
      <c r="A616" s="74">
        <v>1</v>
      </c>
      <c r="B616" s="356" t="s">
        <v>493</v>
      </c>
      <c r="C616" s="356"/>
      <c r="D616" s="356"/>
      <c r="E616" s="356"/>
      <c r="F616" s="356"/>
      <c r="G616" s="356"/>
      <c r="H616" s="356"/>
      <c r="I616" s="75" t="s">
        <v>519</v>
      </c>
      <c r="J616" s="224"/>
      <c r="K616" s="234"/>
      <c r="L616" s="234"/>
      <c r="M616" s="158" t="s">
        <v>400</v>
      </c>
    </row>
    <row r="617" spans="1:13" x14ac:dyDescent="0.2">
      <c r="J617" s="225"/>
      <c r="K617" s="237"/>
      <c r="L617" s="237"/>
      <c r="M617" s="159"/>
    </row>
    <row r="618" spans="1:13" ht="12.75" customHeight="1" x14ac:dyDescent="0.2">
      <c r="A618" s="80"/>
      <c r="B618" s="357" t="s">
        <v>233</v>
      </c>
      <c r="C618" s="358"/>
      <c r="D618" s="81">
        <v>1</v>
      </c>
      <c r="E618" s="81">
        <v>0.8</v>
      </c>
      <c r="F618" s="81">
        <v>0.5</v>
      </c>
      <c r="G618" s="81">
        <v>0.2</v>
      </c>
      <c r="H618" s="81">
        <v>0</v>
      </c>
      <c r="I618" s="82"/>
      <c r="J618" s="225"/>
      <c r="K618" s="237"/>
      <c r="L618" s="237"/>
      <c r="M618" s="159"/>
    </row>
    <row r="619" spans="1:13" ht="111" customHeight="1" x14ac:dyDescent="0.2">
      <c r="A619" s="80"/>
      <c r="B619" s="359"/>
      <c r="C619" s="360"/>
      <c r="D619" s="43" t="s">
        <v>494</v>
      </c>
      <c r="E619" s="43" t="s">
        <v>239</v>
      </c>
      <c r="F619" s="43" t="s">
        <v>239</v>
      </c>
      <c r="G619" s="43" t="s">
        <v>239</v>
      </c>
      <c r="H619" s="43" t="s">
        <v>476</v>
      </c>
      <c r="I619" s="82"/>
      <c r="J619" s="225"/>
      <c r="K619" s="237"/>
      <c r="L619" s="237"/>
      <c r="M619" s="159"/>
    </row>
    <row r="620" spans="1:13" x14ac:dyDescent="0.2">
      <c r="J620" s="225"/>
      <c r="K620" s="237"/>
      <c r="L620" s="237"/>
      <c r="M620" s="159"/>
    </row>
    <row r="621" spans="1:13" x14ac:dyDescent="0.2">
      <c r="A621" s="392" t="s">
        <v>193</v>
      </c>
      <c r="B621" s="393"/>
      <c r="C621" s="393"/>
      <c r="D621" s="393"/>
      <c r="E621" s="393"/>
      <c r="F621" s="393"/>
      <c r="G621" s="393"/>
      <c r="H621" s="393"/>
      <c r="I621" s="394"/>
      <c r="J621" s="222"/>
      <c r="K621" s="240"/>
      <c r="L621" s="240"/>
      <c r="M621" s="107"/>
    </row>
    <row r="622" spans="1:13" ht="63.75" customHeight="1" x14ac:dyDescent="0.2">
      <c r="A622" s="353" t="s">
        <v>194</v>
      </c>
      <c r="B622" s="354"/>
      <c r="C622" s="354"/>
      <c r="D622" s="354"/>
      <c r="E622" s="354"/>
      <c r="F622" s="354"/>
      <c r="G622" s="354"/>
      <c r="H622" s="354"/>
      <c r="I622" s="355"/>
      <c r="J622" s="221"/>
      <c r="K622" s="236"/>
      <c r="L622" s="236"/>
      <c r="M622" s="106"/>
    </row>
    <row r="623" spans="1:13" x14ac:dyDescent="0.2">
      <c r="A623" s="367" t="s">
        <v>195</v>
      </c>
      <c r="B623" s="368"/>
      <c r="C623" s="368"/>
      <c r="D623" s="368"/>
      <c r="E623" s="368"/>
      <c r="F623" s="368"/>
      <c r="G623" s="368"/>
      <c r="H623" s="368"/>
      <c r="I623" s="369"/>
      <c r="J623" s="223"/>
      <c r="K623" s="239"/>
      <c r="L623" s="239"/>
      <c r="M623" s="108"/>
    </row>
    <row r="624" spans="1:13" ht="38.25" customHeight="1" x14ac:dyDescent="0.2">
      <c r="A624" s="370" t="s">
        <v>196</v>
      </c>
      <c r="B624" s="371"/>
      <c r="C624" s="371"/>
      <c r="D624" s="371"/>
      <c r="E624" s="371"/>
      <c r="F624" s="371"/>
      <c r="G624" s="371"/>
      <c r="H624" s="371"/>
      <c r="I624" s="73" t="s">
        <v>4</v>
      </c>
      <c r="J624" s="221"/>
      <c r="K624" s="236"/>
      <c r="L624" s="236"/>
      <c r="M624" s="106"/>
    </row>
    <row r="625" spans="1:13" x14ac:dyDescent="0.2">
      <c r="A625" s="74">
        <v>1</v>
      </c>
      <c r="B625" s="356" t="s">
        <v>197</v>
      </c>
      <c r="C625" s="356"/>
      <c r="D625" s="356"/>
      <c r="E625" s="356"/>
      <c r="F625" s="356"/>
      <c r="G625" s="356"/>
      <c r="H625" s="356"/>
      <c r="I625" s="75" t="s">
        <v>519</v>
      </c>
      <c r="J625" s="232"/>
      <c r="K625" s="234"/>
      <c r="L625" s="234"/>
      <c r="M625" s="158" t="s">
        <v>400</v>
      </c>
    </row>
    <row r="626" spans="1:13" ht="12" customHeight="1" x14ac:dyDescent="0.2">
      <c r="A626" s="74">
        <v>2</v>
      </c>
      <c r="B626" s="356" t="s">
        <v>198</v>
      </c>
      <c r="C626" s="356"/>
      <c r="D626" s="356"/>
      <c r="E626" s="356"/>
      <c r="F626" s="356"/>
      <c r="G626" s="356"/>
      <c r="H626" s="356"/>
      <c r="I626" s="75" t="s">
        <v>519</v>
      </c>
      <c r="J626" s="232"/>
      <c r="K626" s="234"/>
      <c r="L626" s="234"/>
      <c r="M626" s="158" t="s">
        <v>400</v>
      </c>
    </row>
    <row r="627" spans="1:13" x14ac:dyDescent="0.2">
      <c r="A627" s="74">
        <v>3</v>
      </c>
      <c r="B627" s="356" t="s">
        <v>199</v>
      </c>
      <c r="C627" s="356"/>
      <c r="D627" s="356"/>
      <c r="E627" s="356"/>
      <c r="F627" s="356"/>
      <c r="G627" s="356"/>
      <c r="H627" s="356"/>
      <c r="I627" s="75" t="s">
        <v>519</v>
      </c>
      <c r="J627" s="232"/>
      <c r="K627" s="234"/>
      <c r="L627" s="234"/>
      <c r="M627" s="158" t="s">
        <v>400</v>
      </c>
    </row>
    <row r="628" spans="1:13" ht="12.75" customHeight="1" x14ac:dyDescent="0.2">
      <c r="A628" s="74">
        <v>4</v>
      </c>
      <c r="B628" s="356" t="s">
        <v>200</v>
      </c>
      <c r="C628" s="356"/>
      <c r="D628" s="356"/>
      <c r="E628" s="356"/>
      <c r="F628" s="356"/>
      <c r="G628" s="356"/>
      <c r="H628" s="356"/>
      <c r="I628" s="75" t="s">
        <v>519</v>
      </c>
      <c r="J628" s="232"/>
      <c r="K628" s="234"/>
      <c r="L628" s="234"/>
      <c r="M628" s="158" t="s">
        <v>400</v>
      </c>
    </row>
    <row r="629" spans="1:13" ht="24.75" customHeight="1" x14ac:dyDescent="0.2">
      <c r="A629" s="74">
        <v>5</v>
      </c>
      <c r="B629" s="385" t="s">
        <v>531</v>
      </c>
      <c r="C629" s="386"/>
      <c r="D629" s="386"/>
      <c r="E629" s="386"/>
      <c r="F629" s="386"/>
      <c r="G629" s="386"/>
      <c r="H629" s="387"/>
      <c r="I629" s="75" t="s">
        <v>519</v>
      </c>
      <c r="J629" s="232"/>
      <c r="K629" s="234"/>
      <c r="L629" s="234"/>
      <c r="M629" s="158" t="s">
        <v>400</v>
      </c>
    </row>
    <row r="630" spans="1:13" ht="24" customHeight="1" x14ac:dyDescent="0.2">
      <c r="A630" s="74">
        <v>6</v>
      </c>
      <c r="B630" s="356" t="s">
        <v>201</v>
      </c>
      <c r="C630" s="356"/>
      <c r="D630" s="356"/>
      <c r="E630" s="356"/>
      <c r="F630" s="356"/>
      <c r="G630" s="356"/>
      <c r="H630" s="356"/>
      <c r="I630" s="75" t="s">
        <v>519</v>
      </c>
      <c r="J630" s="232"/>
      <c r="K630" s="234"/>
      <c r="L630" s="234"/>
      <c r="M630" s="158" t="s">
        <v>400</v>
      </c>
    </row>
    <row r="631" spans="1:13" ht="12.75" customHeight="1" x14ac:dyDescent="0.2">
      <c r="A631" s="93"/>
      <c r="B631" s="94"/>
      <c r="C631" s="94"/>
      <c r="D631" s="94"/>
      <c r="E631" s="94"/>
      <c r="F631" s="94"/>
      <c r="G631" s="95"/>
      <c r="H631" s="79" t="s">
        <v>232</v>
      </c>
      <c r="I631" s="75">
        <f>SUM(I625:I630)</f>
        <v>0</v>
      </c>
      <c r="J631" s="224"/>
      <c r="K631" s="234"/>
      <c r="L631" s="234"/>
      <c r="M631" s="158"/>
    </row>
    <row r="632" spans="1:13" x14ac:dyDescent="0.2">
      <c r="J632" s="225"/>
      <c r="K632" s="237"/>
      <c r="L632" s="237"/>
      <c r="M632" s="159"/>
    </row>
    <row r="633" spans="1:13" ht="12.75" customHeight="1" x14ac:dyDescent="0.2">
      <c r="A633" s="80"/>
      <c r="B633" s="357" t="s">
        <v>233</v>
      </c>
      <c r="C633" s="358"/>
      <c r="D633" s="81">
        <v>1</v>
      </c>
      <c r="E633" s="81">
        <v>0.8</v>
      </c>
      <c r="F633" s="81">
        <v>0.5</v>
      </c>
      <c r="G633" s="81">
        <v>0.2</v>
      </c>
      <c r="H633" s="81">
        <v>0</v>
      </c>
      <c r="I633" s="82"/>
      <c r="J633" s="225"/>
      <c r="K633" s="237"/>
      <c r="L633" s="237"/>
      <c r="M633" s="159"/>
    </row>
    <row r="634" spans="1:13" ht="51" customHeight="1" x14ac:dyDescent="0.2">
      <c r="A634" s="80"/>
      <c r="B634" s="359"/>
      <c r="C634" s="360"/>
      <c r="D634" s="43" t="s">
        <v>324</v>
      </c>
      <c r="E634" s="43" t="s">
        <v>533</v>
      </c>
      <c r="F634" s="43" t="s">
        <v>235</v>
      </c>
      <c r="G634" s="43" t="s">
        <v>329</v>
      </c>
      <c r="H634" s="43" t="s">
        <v>241</v>
      </c>
      <c r="I634" s="82"/>
      <c r="J634" s="225"/>
      <c r="K634" s="237"/>
      <c r="L634" s="237"/>
      <c r="M634" s="159"/>
    </row>
    <row r="635" spans="1:13" ht="12.75" customHeight="1" x14ac:dyDescent="0.2">
      <c r="A635" s="83"/>
      <c r="B635" s="88"/>
      <c r="C635" s="88"/>
      <c r="D635" s="88"/>
      <c r="E635" s="88"/>
      <c r="F635" s="88"/>
      <c r="G635" s="88"/>
      <c r="H635" s="88"/>
      <c r="I635" s="68"/>
      <c r="J635" s="225"/>
      <c r="K635" s="237"/>
      <c r="L635" s="237"/>
      <c r="M635" s="159"/>
    </row>
    <row r="636" spans="1:13" ht="12.75" customHeight="1" x14ac:dyDescent="0.2">
      <c r="A636" s="80"/>
      <c r="B636" s="357" t="s">
        <v>336</v>
      </c>
      <c r="C636" s="358"/>
      <c r="D636" s="81">
        <v>1</v>
      </c>
      <c r="E636" s="81">
        <v>0.8</v>
      </c>
      <c r="F636" s="81">
        <v>0.5</v>
      </c>
      <c r="G636" s="81">
        <v>0.2</v>
      </c>
      <c r="H636" s="81">
        <v>0</v>
      </c>
      <c r="I636" s="82"/>
      <c r="J636" s="225"/>
      <c r="K636" s="237"/>
      <c r="L636" s="237"/>
      <c r="M636" s="159"/>
    </row>
    <row r="637" spans="1:13" ht="25.5" customHeight="1" x14ac:dyDescent="0.2">
      <c r="A637" s="80"/>
      <c r="B637" s="359"/>
      <c r="C637" s="360"/>
      <c r="D637" s="43" t="s">
        <v>242</v>
      </c>
      <c r="E637" s="43" t="s">
        <v>239</v>
      </c>
      <c r="F637" s="43" t="s">
        <v>239</v>
      </c>
      <c r="G637" s="43" t="s">
        <v>239</v>
      </c>
      <c r="H637" s="43" t="s">
        <v>327</v>
      </c>
      <c r="I637" s="82"/>
      <c r="J637" s="225"/>
      <c r="K637" s="237"/>
      <c r="L637" s="237"/>
      <c r="M637" s="159"/>
    </row>
    <row r="638" spans="1:13" ht="12.75" customHeight="1" x14ac:dyDescent="0.2">
      <c r="A638" s="91"/>
      <c r="B638" s="88"/>
      <c r="C638" s="88"/>
      <c r="D638" s="88"/>
      <c r="E638" s="88"/>
      <c r="F638" s="88"/>
      <c r="G638" s="88"/>
      <c r="H638" s="88"/>
      <c r="I638" s="92"/>
      <c r="J638" s="225"/>
      <c r="K638" s="237"/>
      <c r="L638" s="237"/>
      <c r="M638" s="159"/>
    </row>
    <row r="639" spans="1:13" x14ac:dyDescent="0.2">
      <c r="A639" s="350" t="s">
        <v>202</v>
      </c>
      <c r="B639" s="351"/>
      <c r="C639" s="351"/>
      <c r="D639" s="351"/>
      <c r="E639" s="351"/>
      <c r="F639" s="351"/>
      <c r="G639" s="351"/>
      <c r="H639" s="351"/>
      <c r="I639" s="352"/>
      <c r="J639" s="229"/>
      <c r="K639" s="242"/>
      <c r="L639" s="242"/>
      <c r="M639" s="163"/>
    </row>
    <row r="640" spans="1:13" ht="93.75" customHeight="1" x14ac:dyDescent="0.2">
      <c r="A640" s="353" t="s">
        <v>203</v>
      </c>
      <c r="B640" s="354"/>
      <c r="C640" s="354"/>
      <c r="D640" s="354"/>
      <c r="E640" s="354"/>
      <c r="F640" s="354"/>
      <c r="G640" s="354"/>
      <c r="H640" s="354"/>
      <c r="I640" s="355"/>
      <c r="J640" s="225"/>
      <c r="K640" s="237"/>
      <c r="L640" s="237"/>
      <c r="M640" s="159"/>
    </row>
    <row r="641" spans="1:13" x14ac:dyDescent="0.2">
      <c r="A641" s="367" t="s">
        <v>206</v>
      </c>
      <c r="B641" s="368"/>
      <c r="C641" s="368"/>
      <c r="D641" s="368"/>
      <c r="E641" s="368"/>
      <c r="F641" s="368"/>
      <c r="G641" s="368"/>
      <c r="H641" s="368"/>
      <c r="I641" s="369"/>
      <c r="J641" s="223"/>
      <c r="K641" s="239"/>
      <c r="L641" s="239"/>
      <c r="M641" s="108"/>
    </row>
    <row r="642" spans="1:13" ht="12.75" customHeight="1" x14ac:dyDescent="0.2">
      <c r="A642" s="370"/>
      <c r="B642" s="371"/>
      <c r="C642" s="371"/>
      <c r="D642" s="371"/>
      <c r="E642" s="371"/>
      <c r="F642" s="371"/>
      <c r="G642" s="371"/>
      <c r="H642" s="371"/>
      <c r="I642" s="73" t="s">
        <v>4</v>
      </c>
      <c r="J642" s="221"/>
      <c r="K642" s="236"/>
      <c r="L642" s="236"/>
      <c r="M642" s="106"/>
    </row>
    <row r="643" spans="1:13" x14ac:dyDescent="0.2">
      <c r="A643" s="74">
        <v>1</v>
      </c>
      <c r="B643" s="356" t="s">
        <v>204</v>
      </c>
      <c r="C643" s="356"/>
      <c r="D643" s="356"/>
      <c r="E643" s="356"/>
      <c r="F643" s="356"/>
      <c r="G643" s="356"/>
      <c r="H643" s="356"/>
      <c r="I643" s="75" t="s">
        <v>519</v>
      </c>
      <c r="J643" s="232"/>
      <c r="K643" s="234"/>
      <c r="L643" s="234"/>
      <c r="M643" s="158" t="s">
        <v>400</v>
      </c>
    </row>
    <row r="644" spans="1:13" ht="12" customHeight="1" x14ac:dyDescent="0.2">
      <c r="A644" s="74">
        <v>2</v>
      </c>
      <c r="B644" s="356" t="s">
        <v>205</v>
      </c>
      <c r="C644" s="356"/>
      <c r="D644" s="356"/>
      <c r="E644" s="356"/>
      <c r="F644" s="356"/>
      <c r="G644" s="356"/>
      <c r="H644" s="356"/>
      <c r="I644" s="75" t="s">
        <v>519</v>
      </c>
      <c r="J644" s="232"/>
      <c r="K644" s="234"/>
      <c r="L644" s="234"/>
      <c r="M644" s="158" t="s">
        <v>400</v>
      </c>
    </row>
    <row r="645" spans="1:13" x14ac:dyDescent="0.2">
      <c r="A645" s="74">
        <v>3</v>
      </c>
      <c r="B645" s="356" t="s">
        <v>207</v>
      </c>
      <c r="C645" s="356"/>
      <c r="D645" s="356"/>
      <c r="E645" s="356"/>
      <c r="F645" s="356"/>
      <c r="G645" s="356"/>
      <c r="H645" s="356"/>
      <c r="I645" s="75" t="s">
        <v>519</v>
      </c>
      <c r="J645" s="232"/>
      <c r="K645" s="234"/>
      <c r="L645" s="234"/>
      <c r="M645" s="158" t="s">
        <v>400</v>
      </c>
    </row>
    <row r="646" spans="1:13" ht="12.75" customHeight="1" x14ac:dyDescent="0.2">
      <c r="A646" s="74">
        <v>4</v>
      </c>
      <c r="B646" s="356" t="s">
        <v>208</v>
      </c>
      <c r="C646" s="356"/>
      <c r="D646" s="356"/>
      <c r="E646" s="356"/>
      <c r="F646" s="356"/>
      <c r="G646" s="356"/>
      <c r="H646" s="356"/>
      <c r="I646" s="75" t="s">
        <v>519</v>
      </c>
      <c r="J646" s="232"/>
      <c r="K646" s="234"/>
      <c r="L646" s="234"/>
      <c r="M646" s="158" t="s">
        <v>400</v>
      </c>
    </row>
    <row r="647" spans="1:13" ht="12.75" customHeight="1" x14ac:dyDescent="0.2">
      <c r="A647" s="74">
        <v>5</v>
      </c>
      <c r="B647" s="356" t="s">
        <v>209</v>
      </c>
      <c r="C647" s="356"/>
      <c r="D647" s="356"/>
      <c r="E647" s="356"/>
      <c r="F647" s="356"/>
      <c r="G647" s="356"/>
      <c r="H647" s="356"/>
      <c r="I647" s="75" t="s">
        <v>519</v>
      </c>
      <c r="J647" s="232"/>
      <c r="K647" s="234"/>
      <c r="L647" s="234"/>
      <c r="M647" s="158" t="s">
        <v>400</v>
      </c>
    </row>
    <row r="648" spans="1:13" ht="22.5" customHeight="1" x14ac:dyDescent="0.2">
      <c r="A648" s="74">
        <v>6</v>
      </c>
      <c r="B648" s="385" t="s">
        <v>210</v>
      </c>
      <c r="C648" s="386"/>
      <c r="D648" s="386"/>
      <c r="E648" s="386"/>
      <c r="F648" s="386"/>
      <c r="G648" s="386"/>
      <c r="H648" s="387"/>
      <c r="I648" s="75" t="s">
        <v>519</v>
      </c>
      <c r="J648" s="232"/>
      <c r="K648" s="234"/>
      <c r="L648" s="234"/>
      <c r="M648" s="158" t="s">
        <v>400</v>
      </c>
    </row>
    <row r="649" spans="1:13" ht="12.75" customHeight="1" x14ac:dyDescent="0.2">
      <c r="A649" s="93"/>
      <c r="B649" s="94"/>
      <c r="C649" s="94"/>
      <c r="D649" s="94"/>
      <c r="E649" s="94"/>
      <c r="F649" s="94"/>
      <c r="G649" s="95"/>
      <c r="H649" s="79" t="s">
        <v>232</v>
      </c>
      <c r="I649" s="75">
        <f>SUM(I643:I648)</f>
        <v>0</v>
      </c>
      <c r="J649" s="224"/>
      <c r="K649" s="234"/>
      <c r="L649" s="234"/>
      <c r="M649" s="158" t="s">
        <v>400</v>
      </c>
    </row>
    <row r="650" spans="1:13" ht="12.75" customHeight="1" x14ac:dyDescent="0.2">
      <c r="A650" s="83"/>
      <c r="B650" s="96"/>
      <c r="C650" s="96"/>
      <c r="D650" s="96"/>
      <c r="E650" s="96"/>
      <c r="F650" s="96"/>
      <c r="G650" s="96"/>
      <c r="H650" s="88"/>
      <c r="I650" s="89"/>
      <c r="J650" s="225"/>
      <c r="K650" s="237"/>
      <c r="L650" s="237"/>
      <c r="M650" s="159"/>
    </row>
    <row r="651" spans="1:13" ht="12.75" customHeight="1" x14ac:dyDescent="0.2">
      <c r="A651" s="80"/>
      <c r="B651" s="357" t="s">
        <v>233</v>
      </c>
      <c r="C651" s="358"/>
      <c r="D651" s="81">
        <v>1</v>
      </c>
      <c r="E651" s="81">
        <v>0.8</v>
      </c>
      <c r="F651" s="81">
        <v>0.5</v>
      </c>
      <c r="G651" s="81">
        <v>0.2</v>
      </c>
      <c r="H651" s="81">
        <v>0</v>
      </c>
      <c r="I651" s="82"/>
      <c r="J651" s="225"/>
      <c r="K651" s="237"/>
      <c r="L651" s="237"/>
      <c r="M651" s="159"/>
    </row>
    <row r="652" spans="1:13" ht="102" customHeight="1" x14ac:dyDescent="0.2">
      <c r="A652" s="80"/>
      <c r="B652" s="359"/>
      <c r="C652" s="360"/>
      <c r="D652" s="43" t="s">
        <v>280</v>
      </c>
      <c r="E652" s="43" t="s">
        <v>281</v>
      </c>
      <c r="F652" s="43" t="s">
        <v>282</v>
      </c>
      <c r="G652" s="43" t="s">
        <v>283</v>
      </c>
      <c r="H652" s="43" t="s">
        <v>268</v>
      </c>
      <c r="I652" s="82"/>
      <c r="J652" s="225"/>
      <c r="K652" s="237"/>
      <c r="L652" s="237"/>
      <c r="M652" s="159"/>
    </row>
    <row r="653" spans="1:13" ht="12.75" customHeight="1" x14ac:dyDescent="0.2">
      <c r="A653" s="83"/>
      <c r="B653" s="90"/>
      <c r="C653" s="90"/>
      <c r="D653" s="90"/>
      <c r="E653" s="90"/>
      <c r="F653" s="90"/>
      <c r="G653" s="90"/>
      <c r="H653" s="90"/>
      <c r="I653" s="68"/>
      <c r="J653" s="225"/>
      <c r="K653" s="237"/>
      <c r="L653" s="237"/>
      <c r="M653" s="159"/>
    </row>
    <row r="654" spans="1:13" x14ac:dyDescent="0.2">
      <c r="A654" s="350" t="s">
        <v>202</v>
      </c>
      <c r="B654" s="351"/>
      <c r="C654" s="351"/>
      <c r="D654" s="351"/>
      <c r="E654" s="351"/>
      <c r="F654" s="351"/>
      <c r="G654" s="351"/>
      <c r="H654" s="351"/>
      <c r="I654" s="352"/>
      <c r="J654" s="229"/>
      <c r="K654" s="242"/>
      <c r="L654" s="242"/>
      <c r="M654" s="163"/>
    </row>
    <row r="655" spans="1:13" x14ac:dyDescent="0.2">
      <c r="A655" s="367" t="s">
        <v>534</v>
      </c>
      <c r="B655" s="368"/>
      <c r="C655" s="368"/>
      <c r="D655" s="368"/>
      <c r="E655" s="368"/>
      <c r="F655" s="368"/>
      <c r="G655" s="368"/>
      <c r="H655" s="368"/>
      <c r="I655" s="369"/>
      <c r="J655" s="223"/>
      <c r="K655" s="239"/>
      <c r="L655" s="239"/>
      <c r="M655" s="108"/>
    </row>
    <row r="656" spans="1:13" x14ac:dyDescent="0.2">
      <c r="A656" s="370"/>
      <c r="B656" s="371"/>
      <c r="C656" s="371"/>
      <c r="D656" s="371"/>
      <c r="E656" s="371"/>
      <c r="F656" s="371"/>
      <c r="G656" s="371"/>
      <c r="H656" s="371"/>
      <c r="I656" s="73" t="s">
        <v>4</v>
      </c>
      <c r="J656" s="221"/>
      <c r="K656" s="236"/>
      <c r="L656" s="236"/>
      <c r="M656" s="106"/>
    </row>
    <row r="657" spans="1:13" ht="25.5" customHeight="1" x14ac:dyDescent="0.2">
      <c r="A657" s="74">
        <v>1</v>
      </c>
      <c r="B657" s="356" t="s">
        <v>211</v>
      </c>
      <c r="C657" s="356"/>
      <c r="D657" s="356"/>
      <c r="E657" s="356"/>
      <c r="F657" s="356"/>
      <c r="G657" s="356"/>
      <c r="H657" s="356"/>
      <c r="I657" s="75" t="s">
        <v>519</v>
      </c>
      <c r="J657" s="224"/>
      <c r="K657" s="234"/>
      <c r="L657" s="234"/>
      <c r="M657" s="158" t="s">
        <v>400</v>
      </c>
    </row>
    <row r="658" spans="1:13" x14ac:dyDescent="0.2">
      <c r="J658" s="225"/>
      <c r="K658" s="237"/>
      <c r="L658" s="237"/>
      <c r="M658" s="159"/>
    </row>
    <row r="659" spans="1:13" ht="12.75" customHeight="1" x14ac:dyDescent="0.2">
      <c r="A659" s="80"/>
      <c r="B659" s="357" t="s">
        <v>233</v>
      </c>
      <c r="C659" s="358"/>
      <c r="D659" s="81">
        <v>1</v>
      </c>
      <c r="E659" s="81">
        <v>0.8</v>
      </c>
      <c r="F659" s="81">
        <v>0.5</v>
      </c>
      <c r="G659" s="81">
        <v>0.2</v>
      </c>
      <c r="H659" s="81">
        <v>0</v>
      </c>
      <c r="I659" s="82"/>
      <c r="J659" s="225"/>
      <c r="K659" s="237"/>
      <c r="L659" s="237"/>
      <c r="M659" s="159"/>
    </row>
    <row r="660" spans="1:13" ht="102" customHeight="1" x14ac:dyDescent="0.2">
      <c r="A660" s="80"/>
      <c r="B660" s="359"/>
      <c r="C660" s="360"/>
      <c r="D660" s="43" t="s">
        <v>333</v>
      </c>
      <c r="E660" s="43" t="s">
        <v>239</v>
      </c>
      <c r="F660" s="43" t="s">
        <v>334</v>
      </c>
      <c r="G660" s="43" t="s">
        <v>239</v>
      </c>
      <c r="H660" s="43" t="s">
        <v>335</v>
      </c>
      <c r="I660" s="82"/>
      <c r="J660" s="225"/>
      <c r="K660" s="237"/>
      <c r="L660" s="237"/>
      <c r="M660" s="159"/>
    </row>
    <row r="661" spans="1:13" x14ac:dyDescent="0.2">
      <c r="J661" s="225"/>
      <c r="K661" s="237"/>
      <c r="L661" s="237"/>
      <c r="M661" s="159"/>
    </row>
    <row r="662" spans="1:13" ht="12.75" customHeight="1" x14ac:dyDescent="0.2">
      <c r="A662" s="80"/>
      <c r="B662" s="357" t="s">
        <v>336</v>
      </c>
      <c r="C662" s="358"/>
      <c r="D662" s="81">
        <v>1</v>
      </c>
      <c r="E662" s="81">
        <v>0.8</v>
      </c>
      <c r="F662" s="81">
        <v>0.5</v>
      </c>
      <c r="G662" s="81">
        <v>0.2</v>
      </c>
      <c r="H662" s="81">
        <v>0</v>
      </c>
      <c r="I662" s="82"/>
      <c r="J662" s="225"/>
      <c r="K662" s="237"/>
      <c r="L662" s="237"/>
      <c r="M662" s="159"/>
    </row>
    <row r="663" spans="1:13" ht="25.5" customHeight="1" x14ac:dyDescent="0.2">
      <c r="A663" s="80"/>
      <c r="B663" s="359"/>
      <c r="C663" s="360"/>
      <c r="D663" s="43" t="s">
        <v>242</v>
      </c>
      <c r="E663" s="43" t="s">
        <v>239</v>
      </c>
      <c r="F663" s="43" t="s">
        <v>239</v>
      </c>
      <c r="G663" s="43" t="s">
        <v>239</v>
      </c>
      <c r="H663" s="43" t="s">
        <v>327</v>
      </c>
      <c r="I663" s="82"/>
      <c r="J663" s="225"/>
      <c r="K663" s="237"/>
      <c r="L663" s="237"/>
      <c r="M663" s="159"/>
    </row>
    <row r="664" spans="1:13" ht="12.75" customHeight="1" x14ac:dyDescent="0.2">
      <c r="A664" s="83"/>
      <c r="B664" s="90"/>
      <c r="C664" s="90"/>
      <c r="D664" s="90"/>
      <c r="E664" s="90"/>
      <c r="F664" s="90"/>
      <c r="G664" s="90"/>
      <c r="H664" s="90"/>
      <c r="I664" s="68"/>
      <c r="J664" s="225"/>
      <c r="K664" s="237"/>
      <c r="L664" s="237"/>
      <c r="M664" s="159"/>
    </row>
    <row r="665" spans="1:13" x14ac:dyDescent="0.2">
      <c r="A665" s="350" t="s">
        <v>202</v>
      </c>
      <c r="B665" s="351"/>
      <c r="C665" s="351"/>
      <c r="D665" s="351"/>
      <c r="E665" s="351"/>
      <c r="F665" s="351"/>
      <c r="G665" s="351"/>
      <c r="H665" s="351"/>
      <c r="I665" s="352"/>
      <c r="J665" s="229"/>
      <c r="K665" s="242"/>
      <c r="L665" s="242"/>
      <c r="M665" s="163"/>
    </row>
    <row r="666" spans="1:13" x14ac:dyDescent="0.2">
      <c r="A666" s="367" t="s">
        <v>535</v>
      </c>
      <c r="B666" s="368"/>
      <c r="C666" s="368"/>
      <c r="D666" s="368"/>
      <c r="E666" s="368"/>
      <c r="F666" s="368"/>
      <c r="G666" s="368"/>
      <c r="H666" s="368"/>
      <c r="I666" s="369"/>
      <c r="J666" s="223"/>
      <c r="K666" s="239"/>
      <c r="L666" s="239"/>
      <c r="M666" s="108"/>
    </row>
    <row r="667" spans="1:13" x14ac:dyDescent="0.2">
      <c r="A667" s="370" t="s">
        <v>212</v>
      </c>
      <c r="B667" s="371"/>
      <c r="C667" s="371"/>
      <c r="D667" s="371"/>
      <c r="E667" s="371"/>
      <c r="F667" s="371"/>
      <c r="G667" s="371"/>
      <c r="H667" s="371"/>
      <c r="I667" s="73" t="s">
        <v>4</v>
      </c>
      <c r="J667" s="221"/>
      <c r="K667" s="236"/>
      <c r="L667" s="236"/>
      <c r="M667" s="106"/>
    </row>
    <row r="668" spans="1:13" x14ac:dyDescent="0.2">
      <c r="A668" s="190">
        <v>1</v>
      </c>
      <c r="B668" s="414" t="s">
        <v>536</v>
      </c>
      <c r="C668" s="415"/>
      <c r="D668" s="415"/>
      <c r="E668" s="415"/>
      <c r="F668" s="415"/>
      <c r="G668" s="415"/>
      <c r="H668" s="416"/>
      <c r="I668" s="75" t="s">
        <v>519</v>
      </c>
      <c r="J668" s="232"/>
      <c r="K668" s="234"/>
      <c r="L668" s="234"/>
      <c r="M668" s="158" t="s">
        <v>400</v>
      </c>
    </row>
    <row r="669" spans="1:13" ht="24" customHeight="1" x14ac:dyDescent="0.2">
      <c r="A669" s="74">
        <v>2</v>
      </c>
      <c r="B669" s="356" t="s">
        <v>213</v>
      </c>
      <c r="C669" s="356"/>
      <c r="D669" s="356"/>
      <c r="E669" s="356"/>
      <c r="F669" s="356"/>
      <c r="G669" s="356"/>
      <c r="H669" s="356"/>
      <c r="I669" s="75" t="s">
        <v>519</v>
      </c>
      <c r="J669" s="232"/>
      <c r="K669" s="234"/>
      <c r="L669" s="234"/>
      <c r="M669" s="158" t="s">
        <v>400</v>
      </c>
    </row>
    <row r="670" spans="1:13" ht="13.5" customHeight="1" x14ac:dyDescent="0.2">
      <c r="A670" s="74">
        <v>3</v>
      </c>
      <c r="B670" s="356" t="s">
        <v>214</v>
      </c>
      <c r="C670" s="356"/>
      <c r="D670" s="356"/>
      <c r="E670" s="356"/>
      <c r="F670" s="356"/>
      <c r="G670" s="356"/>
      <c r="H670" s="356"/>
      <c r="I670" s="75" t="s">
        <v>519</v>
      </c>
      <c r="J670" s="232"/>
      <c r="K670" s="234"/>
      <c r="L670" s="234"/>
      <c r="M670" s="158" t="s">
        <v>400</v>
      </c>
    </row>
    <row r="671" spans="1:13" ht="13.5" customHeight="1" x14ac:dyDescent="0.2">
      <c r="A671" s="74">
        <v>4</v>
      </c>
      <c r="B671" s="356" t="s">
        <v>215</v>
      </c>
      <c r="C671" s="356"/>
      <c r="D671" s="356"/>
      <c r="E671" s="356"/>
      <c r="F671" s="356"/>
      <c r="G671" s="356"/>
      <c r="H671" s="356"/>
      <c r="I671" s="75" t="s">
        <v>519</v>
      </c>
      <c r="J671" s="232"/>
      <c r="K671" s="234"/>
      <c r="L671" s="234"/>
      <c r="M671" s="158" t="s">
        <v>400</v>
      </c>
    </row>
    <row r="672" spans="1:13" ht="12.75" customHeight="1" x14ac:dyDescent="0.2">
      <c r="A672" s="93"/>
      <c r="B672" s="94"/>
      <c r="C672" s="94"/>
      <c r="D672" s="94"/>
      <c r="E672" s="94"/>
      <c r="F672" s="94"/>
      <c r="G672" s="95"/>
      <c r="H672" s="79" t="s">
        <v>232</v>
      </c>
      <c r="I672" s="75">
        <f>SUM($I$668:$I$671)</f>
        <v>0</v>
      </c>
      <c r="J672" s="224"/>
      <c r="K672" s="234"/>
      <c r="L672" s="234"/>
      <c r="M672" s="158"/>
    </row>
    <row r="673" spans="1:13" ht="12.75" customHeight="1" x14ac:dyDescent="0.2">
      <c r="A673" s="83"/>
      <c r="B673" s="96"/>
      <c r="C673" s="96"/>
      <c r="D673" s="96"/>
      <c r="E673" s="96"/>
      <c r="F673" s="96"/>
      <c r="G673" s="96"/>
      <c r="H673" s="88"/>
      <c r="I673" s="89"/>
      <c r="J673" s="225"/>
      <c r="K673" s="237"/>
      <c r="L673" s="237"/>
      <c r="M673" s="159"/>
    </row>
    <row r="674" spans="1:13" ht="12.75" customHeight="1" x14ac:dyDescent="0.2">
      <c r="A674" s="80"/>
      <c r="B674" s="357" t="s">
        <v>233</v>
      </c>
      <c r="C674" s="358"/>
      <c r="D674" s="81">
        <v>1</v>
      </c>
      <c r="E674" s="81">
        <v>0.8</v>
      </c>
      <c r="F674" s="81">
        <v>0.5</v>
      </c>
      <c r="G674" s="81">
        <v>0.2</v>
      </c>
      <c r="H674" s="81">
        <v>0</v>
      </c>
      <c r="I674" s="82"/>
      <c r="J674" s="225"/>
      <c r="K674" s="237"/>
      <c r="L674" s="237"/>
      <c r="M674" s="159"/>
    </row>
    <row r="675" spans="1:13" ht="54.75" customHeight="1" x14ac:dyDescent="0.2">
      <c r="A675" s="80"/>
      <c r="B675" s="359"/>
      <c r="C675" s="360"/>
      <c r="D675" s="43" t="s">
        <v>315</v>
      </c>
      <c r="E675" s="43" t="s">
        <v>316</v>
      </c>
      <c r="F675" s="43" t="s">
        <v>238</v>
      </c>
      <c r="G675" s="43" t="s">
        <v>244</v>
      </c>
      <c r="H675" s="43" t="s">
        <v>241</v>
      </c>
      <c r="I675" s="82"/>
      <c r="J675" s="225"/>
      <c r="K675" s="237"/>
      <c r="L675" s="237"/>
      <c r="M675" s="159"/>
    </row>
    <row r="676" spans="1:13" ht="12.75" customHeight="1" x14ac:dyDescent="0.2">
      <c r="A676" s="83"/>
      <c r="B676" s="96"/>
      <c r="C676" s="96"/>
      <c r="D676" s="96"/>
      <c r="E676" s="96"/>
      <c r="F676" s="96"/>
      <c r="G676" s="96"/>
      <c r="H676" s="96"/>
      <c r="I676" s="68"/>
      <c r="J676" s="225"/>
      <c r="K676" s="237"/>
      <c r="L676" s="237"/>
      <c r="M676" s="159"/>
    </row>
    <row r="677" spans="1:13" ht="12.75" customHeight="1" x14ac:dyDescent="0.2">
      <c r="A677" s="80"/>
      <c r="B677" s="357" t="s">
        <v>336</v>
      </c>
      <c r="C677" s="358"/>
      <c r="D677" s="81">
        <v>1</v>
      </c>
      <c r="E677" s="81">
        <v>0.8</v>
      </c>
      <c r="F677" s="81">
        <v>0.5</v>
      </c>
      <c r="G677" s="81">
        <v>0.2</v>
      </c>
      <c r="H677" s="81">
        <v>0</v>
      </c>
      <c r="I677" s="82"/>
      <c r="J677" s="225"/>
      <c r="K677" s="237"/>
      <c r="L677" s="237"/>
      <c r="M677" s="159"/>
    </row>
    <row r="678" spans="1:13" ht="25.5" customHeight="1" x14ac:dyDescent="0.2">
      <c r="A678" s="80"/>
      <c r="B678" s="359"/>
      <c r="C678" s="360"/>
      <c r="D678" s="43" t="s">
        <v>242</v>
      </c>
      <c r="E678" s="43" t="s">
        <v>239</v>
      </c>
      <c r="F678" s="43" t="s">
        <v>239</v>
      </c>
      <c r="G678" s="43" t="s">
        <v>239</v>
      </c>
      <c r="H678" s="43" t="s">
        <v>327</v>
      </c>
      <c r="I678" s="82"/>
      <c r="J678" s="225"/>
      <c r="K678" s="237"/>
      <c r="L678" s="237"/>
      <c r="M678" s="159"/>
    </row>
    <row r="679" spans="1:13" ht="12.75" customHeight="1" x14ac:dyDescent="0.2">
      <c r="A679" s="83"/>
      <c r="B679" s="90"/>
      <c r="C679" s="90"/>
      <c r="D679" s="90"/>
      <c r="E679" s="90"/>
      <c r="F679" s="90"/>
      <c r="G679" s="90"/>
      <c r="H679" s="90"/>
      <c r="I679" s="68"/>
      <c r="J679" s="225"/>
      <c r="K679" s="237"/>
      <c r="L679" s="237"/>
      <c r="M679" s="159"/>
    </row>
    <row r="680" spans="1:13" x14ac:dyDescent="0.2">
      <c r="A680" s="350" t="s">
        <v>202</v>
      </c>
      <c r="B680" s="351"/>
      <c r="C680" s="351"/>
      <c r="D680" s="351"/>
      <c r="E680" s="351"/>
      <c r="F680" s="351"/>
      <c r="G680" s="351"/>
      <c r="H680" s="351"/>
      <c r="I680" s="352"/>
      <c r="J680" s="229"/>
      <c r="K680" s="242"/>
      <c r="L680" s="242"/>
      <c r="M680" s="163"/>
    </row>
    <row r="681" spans="1:13" x14ac:dyDescent="0.2">
      <c r="A681" s="367" t="s">
        <v>537</v>
      </c>
      <c r="B681" s="368"/>
      <c r="C681" s="368"/>
      <c r="D681" s="368"/>
      <c r="E681" s="368"/>
      <c r="F681" s="368"/>
      <c r="G681" s="368"/>
      <c r="H681" s="368"/>
      <c r="I681" s="369"/>
      <c r="J681" s="223"/>
      <c r="K681" s="239"/>
      <c r="L681" s="239"/>
      <c r="M681" s="108"/>
    </row>
    <row r="682" spans="1:13" x14ac:dyDescent="0.2">
      <c r="A682" s="370"/>
      <c r="B682" s="371"/>
      <c r="C682" s="371"/>
      <c r="D682" s="371"/>
      <c r="E682" s="371"/>
      <c r="F682" s="371"/>
      <c r="G682" s="371"/>
      <c r="H682" s="371"/>
      <c r="I682" s="73" t="s">
        <v>4</v>
      </c>
      <c r="J682" s="221"/>
      <c r="K682" s="236"/>
      <c r="L682" s="236"/>
      <c r="M682" s="106"/>
    </row>
    <row r="683" spans="1:13" ht="38.25" customHeight="1" x14ac:dyDescent="0.2">
      <c r="A683" s="74">
        <v>1</v>
      </c>
      <c r="B683" s="356" t="s">
        <v>539</v>
      </c>
      <c r="C683" s="356"/>
      <c r="D683" s="356"/>
      <c r="E683" s="356"/>
      <c r="F683" s="356"/>
      <c r="G683" s="356"/>
      <c r="H683" s="356"/>
      <c r="I683" s="75" t="s">
        <v>519</v>
      </c>
      <c r="J683" s="232"/>
      <c r="K683" s="234"/>
      <c r="L683" s="234"/>
      <c r="M683" s="158" t="s">
        <v>400</v>
      </c>
    </row>
    <row r="684" spans="1:13" ht="12.75" customHeight="1" x14ac:dyDescent="0.2">
      <c r="A684" s="83"/>
      <c r="B684" s="96"/>
      <c r="C684" s="96"/>
      <c r="D684" s="96"/>
      <c r="E684" s="96"/>
      <c r="F684" s="96"/>
      <c r="G684" s="96"/>
      <c r="H684" s="88"/>
      <c r="I684" s="89"/>
      <c r="J684" s="225"/>
      <c r="K684" s="237"/>
      <c r="L684" s="237"/>
      <c r="M684" s="159"/>
    </row>
    <row r="685" spans="1:13" ht="12.75" customHeight="1" x14ac:dyDescent="0.2">
      <c r="A685" s="80"/>
      <c r="B685" s="357" t="s">
        <v>233</v>
      </c>
      <c r="C685" s="358"/>
      <c r="D685" s="81">
        <v>1</v>
      </c>
      <c r="E685" s="81">
        <v>0.8</v>
      </c>
      <c r="F685" s="81">
        <v>0.5</v>
      </c>
      <c r="G685" s="81">
        <v>0.2</v>
      </c>
      <c r="H685" s="81">
        <v>0</v>
      </c>
      <c r="I685" s="82"/>
      <c r="J685" s="225"/>
      <c r="K685" s="237"/>
      <c r="L685" s="237"/>
      <c r="M685" s="159"/>
    </row>
    <row r="686" spans="1:13" ht="153" customHeight="1" x14ac:dyDescent="0.2">
      <c r="A686" s="80"/>
      <c r="B686" s="359"/>
      <c r="C686" s="360"/>
      <c r="D686" s="43" t="s">
        <v>540</v>
      </c>
      <c r="E686" s="43" t="s">
        <v>239</v>
      </c>
      <c r="F686" s="43" t="s">
        <v>541</v>
      </c>
      <c r="G686" s="43" t="s">
        <v>239</v>
      </c>
      <c r="H686" s="43" t="s">
        <v>542</v>
      </c>
      <c r="I686" s="82"/>
      <c r="J686" s="225"/>
      <c r="K686" s="237"/>
      <c r="L686" s="237"/>
      <c r="M686" s="159"/>
    </row>
    <row r="687" spans="1:13" ht="12.75" customHeight="1" x14ac:dyDescent="0.2">
      <c r="A687" s="83"/>
      <c r="B687" s="88"/>
      <c r="C687" s="88"/>
      <c r="D687" s="88"/>
      <c r="E687" s="88"/>
      <c r="F687" s="88"/>
      <c r="G687" s="88"/>
      <c r="H687" s="88"/>
      <c r="I687" s="68"/>
      <c r="J687" s="225"/>
      <c r="K687" s="237"/>
      <c r="L687" s="237"/>
      <c r="M687" s="159"/>
    </row>
    <row r="688" spans="1:13" ht="12.75" customHeight="1" x14ac:dyDescent="0.2">
      <c r="A688" s="80"/>
      <c r="B688" s="357" t="s">
        <v>336</v>
      </c>
      <c r="C688" s="358"/>
      <c r="D688" s="81">
        <v>1</v>
      </c>
      <c r="E688" s="81">
        <v>0.8</v>
      </c>
      <c r="F688" s="81">
        <v>0.5</v>
      </c>
      <c r="G688" s="81">
        <v>0.2</v>
      </c>
      <c r="H688" s="81">
        <v>0</v>
      </c>
      <c r="I688" s="82"/>
      <c r="J688" s="225"/>
      <c r="K688" s="237"/>
      <c r="L688" s="237"/>
      <c r="M688" s="159"/>
    </row>
    <row r="689" spans="1:13" ht="25.5" customHeight="1" x14ac:dyDescent="0.2">
      <c r="A689" s="80"/>
      <c r="B689" s="359"/>
      <c r="C689" s="360"/>
      <c r="D689" s="43" t="s">
        <v>242</v>
      </c>
      <c r="E689" s="43" t="s">
        <v>239</v>
      </c>
      <c r="F689" s="43" t="s">
        <v>239</v>
      </c>
      <c r="G689" s="43" t="s">
        <v>239</v>
      </c>
      <c r="H689" s="43" t="s">
        <v>327</v>
      </c>
      <c r="I689" s="82"/>
      <c r="J689" s="225"/>
      <c r="K689" s="237"/>
      <c r="L689" s="237"/>
      <c r="M689" s="159"/>
    </row>
    <row r="690" spans="1:13" ht="12.75" customHeight="1" x14ac:dyDescent="0.2">
      <c r="A690" s="83"/>
      <c r="B690" s="90"/>
      <c r="C690" s="90"/>
      <c r="D690" s="90"/>
      <c r="E690" s="90"/>
      <c r="F690" s="90"/>
      <c r="G690" s="90"/>
      <c r="H690" s="90"/>
      <c r="I690" s="68"/>
      <c r="J690" s="225"/>
      <c r="K690" s="237"/>
      <c r="L690" s="237"/>
      <c r="M690" s="159"/>
    </row>
    <row r="691" spans="1:13" x14ac:dyDescent="0.2">
      <c r="A691" s="350" t="s">
        <v>498</v>
      </c>
      <c r="B691" s="351"/>
      <c r="C691" s="351"/>
      <c r="D691" s="351"/>
      <c r="E691" s="351"/>
      <c r="F691" s="351"/>
      <c r="G691" s="351"/>
      <c r="H691" s="351"/>
      <c r="I691" s="352"/>
      <c r="J691" s="229"/>
      <c r="K691" s="242"/>
      <c r="L691" s="242"/>
      <c r="M691" s="163"/>
    </row>
    <row r="692" spans="1:13" ht="57.75" customHeight="1" x14ac:dyDescent="0.2">
      <c r="A692" s="353" t="s">
        <v>545</v>
      </c>
      <c r="B692" s="354"/>
      <c r="C692" s="354"/>
      <c r="D692" s="354"/>
      <c r="E692" s="354"/>
      <c r="F692" s="354"/>
      <c r="G692" s="354"/>
      <c r="H692" s="354"/>
      <c r="I692" s="355"/>
      <c r="J692" s="225"/>
      <c r="K692" s="237"/>
      <c r="L692" s="237"/>
      <c r="M692" s="159"/>
    </row>
    <row r="693" spans="1:13" x14ac:dyDescent="0.2">
      <c r="A693" s="367" t="s">
        <v>499</v>
      </c>
      <c r="B693" s="368"/>
      <c r="C693" s="368"/>
      <c r="D693" s="368"/>
      <c r="E693" s="368"/>
      <c r="F693" s="368"/>
      <c r="G693" s="368"/>
      <c r="H693" s="368"/>
      <c r="I693" s="369"/>
      <c r="J693" s="223"/>
      <c r="K693" s="239"/>
      <c r="L693" s="239"/>
      <c r="M693" s="108"/>
    </row>
    <row r="694" spans="1:13" ht="12.75" customHeight="1" x14ac:dyDescent="0.2">
      <c r="A694" s="370"/>
      <c r="B694" s="371"/>
      <c r="C694" s="371"/>
      <c r="D694" s="371"/>
      <c r="E694" s="371"/>
      <c r="F694" s="371"/>
      <c r="G694" s="371"/>
      <c r="H694" s="371"/>
      <c r="I694" s="73" t="s">
        <v>4</v>
      </c>
      <c r="J694" s="221"/>
      <c r="K694" s="236"/>
      <c r="L694" s="236"/>
      <c r="M694" s="106"/>
    </row>
    <row r="695" spans="1:13" ht="35.25" customHeight="1" x14ac:dyDescent="0.2">
      <c r="A695" s="74">
        <v>1</v>
      </c>
      <c r="B695" s="356" t="s">
        <v>500</v>
      </c>
      <c r="C695" s="356"/>
      <c r="D695" s="356"/>
      <c r="E695" s="356"/>
      <c r="F695" s="356"/>
      <c r="G695" s="356"/>
      <c r="H695" s="356"/>
      <c r="I695" s="75" t="s">
        <v>519</v>
      </c>
      <c r="J695" s="232"/>
      <c r="K695" s="234"/>
      <c r="L695" s="234"/>
      <c r="M695" s="158" t="s">
        <v>400</v>
      </c>
    </row>
    <row r="696" spans="1:13" ht="12.75" customHeight="1" x14ac:dyDescent="0.2">
      <c r="A696" s="83"/>
      <c r="B696" s="96"/>
      <c r="C696" s="96"/>
      <c r="D696" s="96"/>
      <c r="E696" s="96"/>
      <c r="F696" s="96"/>
      <c r="G696" s="96"/>
      <c r="H696" s="128"/>
      <c r="I696" s="89"/>
      <c r="J696" s="225"/>
      <c r="K696" s="237"/>
      <c r="L696" s="237"/>
      <c r="M696" s="159"/>
    </row>
    <row r="697" spans="1:13" ht="12.75" customHeight="1" x14ac:dyDescent="0.2">
      <c r="A697" s="80"/>
      <c r="B697" s="357" t="s">
        <v>233</v>
      </c>
      <c r="C697" s="358"/>
      <c r="D697" s="81">
        <v>1</v>
      </c>
      <c r="E697" s="81">
        <v>0.8</v>
      </c>
      <c r="F697" s="81">
        <v>0.5</v>
      </c>
      <c r="G697" s="81">
        <v>0.2</v>
      </c>
      <c r="H697" s="81">
        <v>0</v>
      </c>
      <c r="I697" s="82"/>
      <c r="J697" s="225"/>
      <c r="K697" s="237"/>
      <c r="L697" s="237"/>
      <c r="M697" s="159"/>
    </row>
    <row r="698" spans="1:13" ht="81.75" customHeight="1" x14ac:dyDescent="0.2">
      <c r="A698" s="80"/>
      <c r="B698" s="359"/>
      <c r="C698" s="360"/>
      <c r="D698" s="43" t="s">
        <v>501</v>
      </c>
      <c r="E698" s="43" t="s">
        <v>239</v>
      </c>
      <c r="F698" s="43" t="s">
        <v>239</v>
      </c>
      <c r="G698" s="43" t="s">
        <v>239</v>
      </c>
      <c r="H698" s="43" t="s">
        <v>502</v>
      </c>
      <c r="I698" s="82"/>
      <c r="J698" s="225"/>
      <c r="K698" s="237"/>
      <c r="L698" s="237"/>
      <c r="M698" s="159"/>
    </row>
    <row r="699" spans="1:13" ht="12.75" customHeight="1" x14ac:dyDescent="0.2">
      <c r="A699" s="83"/>
      <c r="B699" s="90"/>
      <c r="C699" s="90"/>
      <c r="D699" s="90"/>
      <c r="E699" s="90"/>
      <c r="F699" s="90"/>
      <c r="G699" s="90"/>
      <c r="H699" s="90"/>
      <c r="I699" s="68"/>
      <c r="J699" s="225"/>
      <c r="K699" s="237"/>
      <c r="L699" s="237"/>
      <c r="M699" s="159"/>
    </row>
    <row r="700" spans="1:13" x14ac:dyDescent="0.2">
      <c r="A700" s="367" t="s">
        <v>503</v>
      </c>
      <c r="B700" s="368"/>
      <c r="C700" s="368"/>
      <c r="D700" s="368"/>
      <c r="E700" s="368"/>
      <c r="F700" s="368"/>
      <c r="G700" s="368"/>
      <c r="H700" s="368"/>
      <c r="I700" s="369"/>
      <c r="J700" s="223"/>
      <c r="K700" s="239"/>
      <c r="L700" s="239"/>
      <c r="M700" s="108"/>
    </row>
    <row r="701" spans="1:13" ht="12.75" customHeight="1" x14ac:dyDescent="0.2">
      <c r="A701" s="370"/>
      <c r="B701" s="371"/>
      <c r="C701" s="371"/>
      <c r="D701" s="371"/>
      <c r="E701" s="371"/>
      <c r="F701" s="371"/>
      <c r="G701" s="371"/>
      <c r="H701" s="371"/>
      <c r="I701" s="73" t="s">
        <v>4</v>
      </c>
      <c r="J701" s="221"/>
      <c r="K701" s="236"/>
      <c r="L701" s="236"/>
      <c r="M701" s="106"/>
    </row>
    <row r="702" spans="1:13" ht="67.5" customHeight="1" x14ac:dyDescent="0.2">
      <c r="A702" s="74">
        <v>1</v>
      </c>
      <c r="B702" s="356" t="s">
        <v>504</v>
      </c>
      <c r="C702" s="356"/>
      <c r="D702" s="356"/>
      <c r="E702" s="356"/>
      <c r="F702" s="356"/>
      <c r="G702" s="356"/>
      <c r="H702" s="356"/>
      <c r="I702" s="75" t="s">
        <v>519</v>
      </c>
      <c r="J702" s="232"/>
      <c r="K702" s="234"/>
      <c r="L702" s="234"/>
      <c r="M702" s="158" t="s">
        <v>400</v>
      </c>
    </row>
    <row r="703" spans="1:13" ht="12.75" customHeight="1" x14ac:dyDescent="0.2">
      <c r="A703" s="83"/>
      <c r="B703" s="96"/>
      <c r="C703" s="96"/>
      <c r="D703" s="96"/>
      <c r="E703" s="96"/>
      <c r="F703" s="96"/>
      <c r="G703" s="96"/>
      <c r="H703" s="128"/>
      <c r="I703" s="89"/>
      <c r="J703" s="225"/>
      <c r="K703" s="237"/>
      <c r="L703" s="237"/>
      <c r="M703" s="159"/>
    </row>
    <row r="704" spans="1:13" ht="12.75" customHeight="1" x14ac:dyDescent="0.2">
      <c r="A704" s="80"/>
      <c r="B704" s="357" t="s">
        <v>233</v>
      </c>
      <c r="C704" s="358"/>
      <c r="D704" s="81">
        <v>1</v>
      </c>
      <c r="E704" s="81">
        <v>0.8</v>
      </c>
      <c r="F704" s="81">
        <v>0.5</v>
      </c>
      <c r="G704" s="81">
        <v>0.2</v>
      </c>
      <c r="H704" s="81">
        <v>0</v>
      </c>
      <c r="I704" s="82"/>
      <c r="J704" s="225"/>
      <c r="K704" s="237"/>
      <c r="L704" s="237"/>
      <c r="M704" s="159"/>
    </row>
    <row r="705" spans="1:13" ht="58.5" customHeight="1" x14ac:dyDescent="0.2">
      <c r="A705" s="80"/>
      <c r="B705" s="359"/>
      <c r="C705" s="360"/>
      <c r="D705" s="43" t="s">
        <v>505</v>
      </c>
      <c r="E705" s="43" t="s">
        <v>239</v>
      </c>
      <c r="F705" s="43" t="s">
        <v>239</v>
      </c>
      <c r="G705" s="43" t="s">
        <v>239</v>
      </c>
      <c r="H705" s="43" t="s">
        <v>506</v>
      </c>
      <c r="I705" s="82"/>
      <c r="J705" s="225"/>
      <c r="K705" s="237"/>
      <c r="L705" s="237"/>
      <c r="M705" s="159"/>
    </row>
    <row r="706" spans="1:13" ht="12.75" customHeight="1" x14ac:dyDescent="0.2">
      <c r="A706" s="83"/>
      <c r="B706" s="90"/>
      <c r="C706" s="90"/>
      <c r="D706" s="90"/>
      <c r="E706" s="90"/>
      <c r="F706" s="90"/>
      <c r="G706" s="90"/>
      <c r="H706" s="90"/>
      <c r="I706" s="68"/>
      <c r="J706" s="225"/>
      <c r="K706" s="237"/>
      <c r="L706" s="237"/>
      <c r="M706" s="159"/>
    </row>
    <row r="707" spans="1:13" x14ac:dyDescent="0.2">
      <c r="A707" s="350" t="s">
        <v>507</v>
      </c>
      <c r="B707" s="351"/>
      <c r="C707" s="351"/>
      <c r="D707" s="351"/>
      <c r="E707" s="351"/>
      <c r="F707" s="351"/>
      <c r="G707" s="351"/>
      <c r="H707" s="351"/>
      <c r="I707" s="352"/>
      <c r="J707" s="229"/>
      <c r="K707" s="242"/>
      <c r="L707" s="242"/>
      <c r="M707" s="163"/>
    </row>
    <row r="708" spans="1:13" x14ac:dyDescent="0.2">
      <c r="A708" s="367" t="s">
        <v>508</v>
      </c>
      <c r="B708" s="368"/>
      <c r="C708" s="368"/>
      <c r="D708" s="368"/>
      <c r="E708" s="368"/>
      <c r="F708" s="368"/>
      <c r="G708" s="368"/>
      <c r="H708" s="368"/>
      <c r="I708" s="369"/>
      <c r="J708" s="223"/>
      <c r="K708" s="239"/>
      <c r="L708" s="239"/>
      <c r="M708" s="108"/>
    </row>
    <row r="709" spans="1:13" ht="12.75" customHeight="1" x14ac:dyDescent="0.2">
      <c r="A709" s="370"/>
      <c r="B709" s="371"/>
      <c r="C709" s="371"/>
      <c r="D709" s="371"/>
      <c r="E709" s="371"/>
      <c r="F709" s="371"/>
      <c r="G709" s="371"/>
      <c r="H709" s="371"/>
      <c r="I709" s="73" t="s">
        <v>4</v>
      </c>
      <c r="J709" s="221"/>
      <c r="K709" s="236"/>
      <c r="L709" s="236"/>
      <c r="M709" s="106"/>
    </row>
    <row r="710" spans="1:13" ht="22.5" customHeight="1" x14ac:dyDescent="0.2">
      <c r="A710" s="74">
        <v>1</v>
      </c>
      <c r="B710" s="356" t="s">
        <v>509</v>
      </c>
      <c r="C710" s="356"/>
      <c r="D710" s="356"/>
      <c r="E710" s="356"/>
      <c r="F710" s="356"/>
      <c r="G710" s="356"/>
      <c r="H710" s="356"/>
      <c r="I710" s="75" t="s">
        <v>519</v>
      </c>
      <c r="J710" s="224"/>
      <c r="K710" s="234"/>
      <c r="L710" s="234"/>
      <c r="M710" s="158" t="s">
        <v>400</v>
      </c>
    </row>
    <row r="711" spans="1:13" ht="12.75" customHeight="1" x14ac:dyDescent="0.25">
      <c r="A711" s="83"/>
      <c r="B711" s="96"/>
      <c r="C711" s="96"/>
      <c r="D711" s="96"/>
      <c r="E711" s="96"/>
      <c r="F711" s="96"/>
      <c r="G711" s="96"/>
      <c r="H711" s="128"/>
      <c r="I711" s="89"/>
      <c r="J711" s="219"/>
      <c r="K711" s="219"/>
      <c r="L711" s="219"/>
    </row>
    <row r="712" spans="1:13" ht="12.75" customHeight="1" x14ac:dyDescent="0.25">
      <c r="A712" s="80"/>
      <c r="B712" s="357" t="s">
        <v>233</v>
      </c>
      <c r="C712" s="358"/>
      <c r="D712" s="81">
        <v>1</v>
      </c>
      <c r="E712" s="81">
        <v>0.8</v>
      </c>
      <c r="F712" s="81">
        <v>0.5</v>
      </c>
      <c r="G712" s="81">
        <v>0.2</v>
      </c>
      <c r="H712" s="81">
        <v>0</v>
      </c>
      <c r="I712" s="82"/>
      <c r="J712" s="219"/>
      <c r="K712" s="219"/>
      <c r="L712" s="219"/>
    </row>
    <row r="713" spans="1:13" ht="81.75" customHeight="1" x14ac:dyDescent="0.25">
      <c r="A713" s="80"/>
      <c r="B713" s="359"/>
      <c r="C713" s="360"/>
      <c r="D713" s="43" t="s">
        <v>510</v>
      </c>
      <c r="E713" s="43" t="s">
        <v>239</v>
      </c>
      <c r="F713" s="43" t="s">
        <v>511</v>
      </c>
      <c r="G713" s="43" t="s">
        <v>239</v>
      </c>
      <c r="H713" s="43" t="s">
        <v>512</v>
      </c>
      <c r="I713" s="82"/>
      <c r="J713" s="219"/>
      <c r="K713" s="219"/>
      <c r="L713" s="219"/>
    </row>
    <row r="714" spans="1:13" ht="12.75" customHeight="1" x14ac:dyDescent="0.25">
      <c r="A714" s="83"/>
      <c r="B714" s="90"/>
      <c r="C714" s="90"/>
      <c r="D714" s="90"/>
      <c r="E714" s="90"/>
      <c r="F714" s="90"/>
      <c r="G714" s="90"/>
      <c r="H714" s="90"/>
      <c r="I714" s="68"/>
      <c r="J714" s="219"/>
      <c r="K714" s="219"/>
      <c r="L714" s="219"/>
    </row>
  </sheetData>
  <sheetProtection selectLockedCells="1"/>
  <mergeCells count="583">
    <mergeCell ref="B592:E592"/>
    <mergeCell ref="B593:E593"/>
    <mergeCell ref="A603:I603"/>
    <mergeCell ref="B604:E604"/>
    <mergeCell ref="B605:E605"/>
    <mergeCell ref="B606:E606"/>
    <mergeCell ref="A595:I595"/>
    <mergeCell ref="A596:I596"/>
    <mergeCell ref="A597:H597"/>
    <mergeCell ref="B598:H598"/>
    <mergeCell ref="B600:C600"/>
    <mergeCell ref="B601:C601"/>
    <mergeCell ref="A594:I594"/>
    <mergeCell ref="A565:I565"/>
    <mergeCell ref="A566:H566"/>
    <mergeCell ref="B567:H567"/>
    <mergeCell ref="B137:H137"/>
    <mergeCell ref="B138:H138"/>
    <mergeCell ref="B568:H568"/>
    <mergeCell ref="B569:H569"/>
    <mergeCell ref="B572:C572"/>
    <mergeCell ref="B580:C580"/>
    <mergeCell ref="B556:H556"/>
    <mergeCell ref="B557:H557"/>
    <mergeCell ref="B139:H139"/>
    <mergeCell ref="B140:H140"/>
    <mergeCell ref="B141:H141"/>
    <mergeCell ref="B558:H558"/>
    <mergeCell ref="B561:C561"/>
    <mergeCell ref="B562:C562"/>
    <mergeCell ref="A564:I564"/>
    <mergeCell ref="B550:H550"/>
    <mergeCell ref="B551:H551"/>
    <mergeCell ref="B552:H552"/>
    <mergeCell ref="B553:H553"/>
    <mergeCell ref="B554:H554"/>
    <mergeCell ref="B555:H555"/>
    <mergeCell ref="A587:I587"/>
    <mergeCell ref="A588:I588"/>
    <mergeCell ref="A589:E589"/>
    <mergeCell ref="A590:I590"/>
    <mergeCell ref="B591:E591"/>
    <mergeCell ref="B573:C573"/>
    <mergeCell ref="A575:I575"/>
    <mergeCell ref="A576:I576"/>
    <mergeCell ref="A577:H577"/>
    <mergeCell ref="B578:H578"/>
    <mergeCell ref="A584:I584"/>
    <mergeCell ref="B581:C581"/>
    <mergeCell ref="A585:I585"/>
    <mergeCell ref="A5:M5"/>
    <mergeCell ref="A6:H6"/>
    <mergeCell ref="B85:H85"/>
    <mergeCell ref="B83:H83"/>
    <mergeCell ref="B84:H84"/>
    <mergeCell ref="B80:H80"/>
    <mergeCell ref="B81:H81"/>
    <mergeCell ref="B54:H54"/>
    <mergeCell ref="B55:H55"/>
    <mergeCell ref="B56:H56"/>
    <mergeCell ref="B57:H57"/>
    <mergeCell ref="B58:H58"/>
    <mergeCell ref="B60:H60"/>
    <mergeCell ref="B48:H48"/>
    <mergeCell ref="B49:H49"/>
    <mergeCell ref="B50:H50"/>
    <mergeCell ref="B45:H45"/>
    <mergeCell ref="B46:H46"/>
    <mergeCell ref="B47:H47"/>
    <mergeCell ref="B40:H40"/>
    <mergeCell ref="B41:H41"/>
    <mergeCell ref="B38:H38"/>
    <mergeCell ref="B42:H42"/>
    <mergeCell ref="B689:C689"/>
    <mergeCell ref="B675:C675"/>
    <mergeCell ref="B677:C677"/>
    <mergeCell ref="B678:C678"/>
    <mergeCell ref="A680:I680"/>
    <mergeCell ref="A681:I681"/>
    <mergeCell ref="A682:H682"/>
    <mergeCell ref="B683:H683"/>
    <mergeCell ref="A666:I666"/>
    <mergeCell ref="A667:H667"/>
    <mergeCell ref="B669:H669"/>
    <mergeCell ref="B670:H670"/>
    <mergeCell ref="B671:H671"/>
    <mergeCell ref="B674:C674"/>
    <mergeCell ref="B685:C685"/>
    <mergeCell ref="B686:C686"/>
    <mergeCell ref="B688:C688"/>
    <mergeCell ref="B668:H668"/>
    <mergeCell ref="B657:H657"/>
    <mergeCell ref="B659:C659"/>
    <mergeCell ref="B660:C660"/>
    <mergeCell ref="B662:C662"/>
    <mergeCell ref="B663:C663"/>
    <mergeCell ref="A665:I665"/>
    <mergeCell ref="A642:H642"/>
    <mergeCell ref="B643:H643"/>
    <mergeCell ref="B644:H644"/>
    <mergeCell ref="B645:H645"/>
    <mergeCell ref="B646:H646"/>
    <mergeCell ref="B647:H647"/>
    <mergeCell ref="A654:I654"/>
    <mergeCell ref="A655:I655"/>
    <mergeCell ref="A656:H656"/>
    <mergeCell ref="B648:H648"/>
    <mergeCell ref="B651:C651"/>
    <mergeCell ref="B652:C652"/>
    <mergeCell ref="A639:I639"/>
    <mergeCell ref="A640:I640"/>
    <mergeCell ref="A641:I641"/>
    <mergeCell ref="B634:C634"/>
    <mergeCell ref="B636:C636"/>
    <mergeCell ref="B637:C637"/>
    <mergeCell ref="B625:H625"/>
    <mergeCell ref="B626:H626"/>
    <mergeCell ref="B627:H627"/>
    <mergeCell ref="B628:H628"/>
    <mergeCell ref="B630:H630"/>
    <mergeCell ref="B633:C633"/>
    <mergeCell ref="A621:I621"/>
    <mergeCell ref="A622:I622"/>
    <mergeCell ref="A623:I623"/>
    <mergeCell ref="A624:H624"/>
    <mergeCell ref="B629:H629"/>
    <mergeCell ref="A607:I607"/>
    <mergeCell ref="A608:H608"/>
    <mergeCell ref="B609:H609"/>
    <mergeCell ref="B611:C611"/>
    <mergeCell ref="B612:C612"/>
    <mergeCell ref="A614:I614"/>
    <mergeCell ref="A615:H615"/>
    <mergeCell ref="B616:H616"/>
    <mergeCell ref="B618:C618"/>
    <mergeCell ref="B619:C619"/>
    <mergeCell ref="A542:H542"/>
    <mergeCell ref="B545:H545"/>
    <mergeCell ref="B546:H546"/>
    <mergeCell ref="B547:H547"/>
    <mergeCell ref="B548:H548"/>
    <mergeCell ref="B549:H549"/>
    <mergeCell ref="B544:H544"/>
    <mergeCell ref="B543:H543"/>
    <mergeCell ref="B533:H533"/>
    <mergeCell ref="B534:H534"/>
    <mergeCell ref="B537:C537"/>
    <mergeCell ref="B538:C538"/>
    <mergeCell ref="A540:I540"/>
    <mergeCell ref="A541:I541"/>
    <mergeCell ref="A508:I508"/>
    <mergeCell ref="A509:I509"/>
    <mergeCell ref="A510:I510"/>
    <mergeCell ref="A511:H511"/>
    <mergeCell ref="A528:I528"/>
    <mergeCell ref="A529:I529"/>
    <mergeCell ref="A530:H530"/>
    <mergeCell ref="B531:H531"/>
    <mergeCell ref="B532:H532"/>
    <mergeCell ref="B525:C525"/>
    <mergeCell ref="B526:C526"/>
    <mergeCell ref="B521:H521"/>
    <mergeCell ref="B519:H519"/>
    <mergeCell ref="B520:H520"/>
    <mergeCell ref="B475:H475"/>
    <mergeCell ref="B476:H476"/>
    <mergeCell ref="B477:H477"/>
    <mergeCell ref="B472:H472"/>
    <mergeCell ref="B473:H473"/>
    <mergeCell ref="B474:H474"/>
    <mergeCell ref="B512:H512"/>
    <mergeCell ref="B514:H514"/>
    <mergeCell ref="B518:H518"/>
    <mergeCell ref="B513:H513"/>
    <mergeCell ref="B516:H516"/>
    <mergeCell ref="B515:H515"/>
    <mergeCell ref="B490:H490"/>
    <mergeCell ref="B491:H491"/>
    <mergeCell ref="B494:C494"/>
    <mergeCell ref="B495:C495"/>
    <mergeCell ref="A497:I497"/>
    <mergeCell ref="B503:H503"/>
    <mergeCell ref="B502:H502"/>
    <mergeCell ref="A499:I499"/>
    <mergeCell ref="A500:H500"/>
    <mergeCell ref="B501:H501"/>
    <mergeCell ref="B505:C505"/>
    <mergeCell ref="B506:C506"/>
    <mergeCell ref="B419:C419"/>
    <mergeCell ref="A429:I429"/>
    <mergeCell ref="A430:I430"/>
    <mergeCell ref="A431:I431"/>
    <mergeCell ref="A432:H432"/>
    <mergeCell ref="B433:H433"/>
    <mergeCell ref="B434:H434"/>
    <mergeCell ref="B439:H439"/>
    <mergeCell ref="B440:H440"/>
    <mergeCell ref="B436:H436"/>
    <mergeCell ref="B437:H437"/>
    <mergeCell ref="B438:H438"/>
    <mergeCell ref="B435:H435"/>
    <mergeCell ref="A421:I421"/>
    <mergeCell ref="A422:I422"/>
    <mergeCell ref="A423:H423"/>
    <mergeCell ref="B424:H424"/>
    <mergeCell ref="B426:C426"/>
    <mergeCell ref="B427:C427"/>
    <mergeCell ref="B411:C411"/>
    <mergeCell ref="A413:I413"/>
    <mergeCell ref="A414:I414"/>
    <mergeCell ref="A415:H415"/>
    <mergeCell ref="B416:H416"/>
    <mergeCell ref="B418:C418"/>
    <mergeCell ref="B403:C403"/>
    <mergeCell ref="A405:I405"/>
    <mergeCell ref="A406:I406"/>
    <mergeCell ref="A407:H407"/>
    <mergeCell ref="B408:H408"/>
    <mergeCell ref="B410:C410"/>
    <mergeCell ref="B395:H395"/>
    <mergeCell ref="B396:H396"/>
    <mergeCell ref="B397:H397"/>
    <mergeCell ref="B398:H398"/>
    <mergeCell ref="B399:H399"/>
    <mergeCell ref="B402:C402"/>
    <mergeCell ref="B388:C388"/>
    <mergeCell ref="B389:C389"/>
    <mergeCell ref="A391:I391"/>
    <mergeCell ref="A392:I392"/>
    <mergeCell ref="A393:I393"/>
    <mergeCell ref="A394:H394"/>
    <mergeCell ref="A380:H380"/>
    <mergeCell ref="B381:H381"/>
    <mergeCell ref="B382:H382"/>
    <mergeCell ref="B383:H383"/>
    <mergeCell ref="B384:H384"/>
    <mergeCell ref="B385:H385"/>
    <mergeCell ref="B371:H371"/>
    <mergeCell ref="B372:H372"/>
    <mergeCell ref="B375:C375"/>
    <mergeCell ref="B376:C376"/>
    <mergeCell ref="A378:I378"/>
    <mergeCell ref="A379:I379"/>
    <mergeCell ref="A365:I365"/>
    <mergeCell ref="A366:I366"/>
    <mergeCell ref="A367:I367"/>
    <mergeCell ref="A368:H368"/>
    <mergeCell ref="B369:H369"/>
    <mergeCell ref="B370:H370"/>
    <mergeCell ref="A357:I357"/>
    <mergeCell ref="A358:I358"/>
    <mergeCell ref="A359:H359"/>
    <mergeCell ref="B360:H360"/>
    <mergeCell ref="B362:C362"/>
    <mergeCell ref="B363:C363"/>
    <mergeCell ref="A349:H349"/>
    <mergeCell ref="B350:H350"/>
    <mergeCell ref="B351:H351"/>
    <mergeCell ref="B353:C353"/>
    <mergeCell ref="B354:C354"/>
    <mergeCell ref="A356:I356"/>
    <mergeCell ref="A341:I341"/>
    <mergeCell ref="A342:H342"/>
    <mergeCell ref="B343:H343"/>
    <mergeCell ref="B345:C345"/>
    <mergeCell ref="B346:C346"/>
    <mergeCell ref="A348:I348"/>
    <mergeCell ref="B332:C332"/>
    <mergeCell ref="A334:I334"/>
    <mergeCell ref="A335:H335"/>
    <mergeCell ref="B336:H336"/>
    <mergeCell ref="B338:C338"/>
    <mergeCell ref="B339:C339"/>
    <mergeCell ref="B324:H324"/>
    <mergeCell ref="B325:H325"/>
    <mergeCell ref="B326:H326"/>
    <mergeCell ref="B327:H327"/>
    <mergeCell ref="B328:H328"/>
    <mergeCell ref="B331:C331"/>
    <mergeCell ref="B317:C317"/>
    <mergeCell ref="B318:C318"/>
    <mergeCell ref="A320:I320"/>
    <mergeCell ref="A321:I321"/>
    <mergeCell ref="A322:H322"/>
    <mergeCell ref="B323:H323"/>
    <mergeCell ref="B308:H308"/>
    <mergeCell ref="B310:C310"/>
    <mergeCell ref="B311:C311"/>
    <mergeCell ref="A313:I313"/>
    <mergeCell ref="A314:H314"/>
    <mergeCell ref="B315:H315"/>
    <mergeCell ref="B300:H300"/>
    <mergeCell ref="B301:H301"/>
    <mergeCell ref="B303:C303"/>
    <mergeCell ref="B304:C304"/>
    <mergeCell ref="A306:I306"/>
    <mergeCell ref="A307:H307"/>
    <mergeCell ref="B292:H292"/>
    <mergeCell ref="B294:C294"/>
    <mergeCell ref="B295:C295"/>
    <mergeCell ref="A297:I297"/>
    <mergeCell ref="A298:I298"/>
    <mergeCell ref="A299:H299"/>
    <mergeCell ref="B284:H284"/>
    <mergeCell ref="B285:H285"/>
    <mergeCell ref="B287:C287"/>
    <mergeCell ref="B288:C288"/>
    <mergeCell ref="A290:I290"/>
    <mergeCell ref="A291:H291"/>
    <mergeCell ref="B277:E277"/>
    <mergeCell ref="A279:I279"/>
    <mergeCell ref="A280:I280"/>
    <mergeCell ref="A281:H281"/>
    <mergeCell ref="B282:H282"/>
    <mergeCell ref="B283:H283"/>
    <mergeCell ref="B271:E271"/>
    <mergeCell ref="B272:E272"/>
    <mergeCell ref="A273:I273"/>
    <mergeCell ref="B274:E274"/>
    <mergeCell ref="A275:I275"/>
    <mergeCell ref="B276:E276"/>
    <mergeCell ref="A265:I265"/>
    <mergeCell ref="B266:E266"/>
    <mergeCell ref="B267:E267"/>
    <mergeCell ref="B268:E268"/>
    <mergeCell ref="B269:E269"/>
    <mergeCell ref="B270:E270"/>
    <mergeCell ref="B259:E259"/>
    <mergeCell ref="A260:I260"/>
    <mergeCell ref="B261:E261"/>
    <mergeCell ref="B262:E262"/>
    <mergeCell ref="B263:E263"/>
    <mergeCell ref="B264:E264"/>
    <mergeCell ref="A253:I253"/>
    <mergeCell ref="A254:E254"/>
    <mergeCell ref="B255:E255"/>
    <mergeCell ref="B256:E256"/>
    <mergeCell ref="B257:E257"/>
    <mergeCell ref="B258:E258"/>
    <mergeCell ref="B245:H245"/>
    <mergeCell ref="B247:C247"/>
    <mergeCell ref="B248:C248"/>
    <mergeCell ref="A250:I250"/>
    <mergeCell ref="A251:I251"/>
    <mergeCell ref="A252:I252"/>
    <mergeCell ref="B237:H237"/>
    <mergeCell ref="B239:C239"/>
    <mergeCell ref="B240:C240"/>
    <mergeCell ref="A242:I242"/>
    <mergeCell ref="A243:I243"/>
    <mergeCell ref="A244:H244"/>
    <mergeCell ref="B232:C232"/>
    <mergeCell ref="A234:I234"/>
    <mergeCell ref="A235:I235"/>
    <mergeCell ref="A236:H236"/>
    <mergeCell ref="A223:H223"/>
    <mergeCell ref="B224:H224"/>
    <mergeCell ref="B225:H225"/>
    <mergeCell ref="B226:H226"/>
    <mergeCell ref="B227:H227"/>
    <mergeCell ref="B228:H228"/>
    <mergeCell ref="A221:I221"/>
    <mergeCell ref="A222:I222"/>
    <mergeCell ref="A215:H215"/>
    <mergeCell ref="B216:H216"/>
    <mergeCell ref="B218:C218"/>
    <mergeCell ref="B219:C219"/>
    <mergeCell ref="B229:H229"/>
    <mergeCell ref="B231:C231"/>
    <mergeCell ref="A207:I207"/>
    <mergeCell ref="A208:H208"/>
    <mergeCell ref="B209:H209"/>
    <mergeCell ref="B211:C211"/>
    <mergeCell ref="B212:C212"/>
    <mergeCell ref="A214:I214"/>
    <mergeCell ref="A199:I199"/>
    <mergeCell ref="A200:H200"/>
    <mergeCell ref="B201:H201"/>
    <mergeCell ref="B202:H202"/>
    <mergeCell ref="B204:C204"/>
    <mergeCell ref="B205:C205"/>
    <mergeCell ref="A191:I191"/>
    <mergeCell ref="A192:H192"/>
    <mergeCell ref="B193:H193"/>
    <mergeCell ref="B195:C195"/>
    <mergeCell ref="B196:C196"/>
    <mergeCell ref="A198:I198"/>
    <mergeCell ref="B183:H183"/>
    <mergeCell ref="B184:H184"/>
    <mergeCell ref="B185:H185"/>
    <mergeCell ref="B187:C187"/>
    <mergeCell ref="B188:C188"/>
    <mergeCell ref="A190:I190"/>
    <mergeCell ref="A177:I177"/>
    <mergeCell ref="A178:I178"/>
    <mergeCell ref="A179:H179"/>
    <mergeCell ref="B180:H180"/>
    <mergeCell ref="B181:H181"/>
    <mergeCell ref="B182:H182"/>
    <mergeCell ref="B170:E170"/>
    <mergeCell ref="B171:E171"/>
    <mergeCell ref="B172:E172"/>
    <mergeCell ref="A173:I173"/>
    <mergeCell ref="B174:E174"/>
    <mergeCell ref="B175:E175"/>
    <mergeCell ref="B164:E164"/>
    <mergeCell ref="B165:E165"/>
    <mergeCell ref="A166:I166"/>
    <mergeCell ref="B167:E167"/>
    <mergeCell ref="B168:E168"/>
    <mergeCell ref="B169:E169"/>
    <mergeCell ref="B158:E158"/>
    <mergeCell ref="B159:E159"/>
    <mergeCell ref="B160:E160"/>
    <mergeCell ref="A161:I161"/>
    <mergeCell ref="B162:E162"/>
    <mergeCell ref="B163:E163"/>
    <mergeCell ref="A152:I152"/>
    <mergeCell ref="A153:E153"/>
    <mergeCell ref="B154:E154"/>
    <mergeCell ref="B155:E155"/>
    <mergeCell ref="B156:E156"/>
    <mergeCell ref="B157:E157"/>
    <mergeCell ref="B143:H143"/>
    <mergeCell ref="B146:C146"/>
    <mergeCell ref="B147:C147"/>
    <mergeCell ref="A149:I149"/>
    <mergeCell ref="A150:I150"/>
    <mergeCell ref="A151:I151"/>
    <mergeCell ref="A122:I122"/>
    <mergeCell ref="A123:I123"/>
    <mergeCell ref="A124:I124"/>
    <mergeCell ref="A125:H125"/>
    <mergeCell ref="B126:H126"/>
    <mergeCell ref="B136:H136"/>
    <mergeCell ref="B127:H127"/>
    <mergeCell ref="B128:H128"/>
    <mergeCell ref="B131:H131"/>
    <mergeCell ref="B132:H132"/>
    <mergeCell ref="B129:H129"/>
    <mergeCell ref="B130:H130"/>
    <mergeCell ref="B134:H134"/>
    <mergeCell ref="B133:H133"/>
    <mergeCell ref="A115:H115"/>
    <mergeCell ref="B116:H116"/>
    <mergeCell ref="B119:C119"/>
    <mergeCell ref="B120:C120"/>
    <mergeCell ref="A104:I104"/>
    <mergeCell ref="A105:H105"/>
    <mergeCell ref="B106:H106"/>
    <mergeCell ref="B109:C109"/>
    <mergeCell ref="B110:C110"/>
    <mergeCell ref="A112:I112"/>
    <mergeCell ref="A103:I103"/>
    <mergeCell ref="A88:I88"/>
    <mergeCell ref="B89:C89"/>
    <mergeCell ref="B90:C90"/>
    <mergeCell ref="A92:I92"/>
    <mergeCell ref="A93:I93"/>
    <mergeCell ref="A94:I94"/>
    <mergeCell ref="A113:I113"/>
    <mergeCell ref="A114:I114"/>
    <mergeCell ref="B21:H21"/>
    <mergeCell ref="B22:H22"/>
    <mergeCell ref="B23:H23"/>
    <mergeCell ref="B31:H31"/>
    <mergeCell ref="A95:H95"/>
    <mergeCell ref="B96:H96"/>
    <mergeCell ref="B99:C99"/>
    <mergeCell ref="B100:C100"/>
    <mergeCell ref="A102:I102"/>
    <mergeCell ref="B33:H33"/>
    <mergeCell ref="B32:H32"/>
    <mergeCell ref="B35:H35"/>
    <mergeCell ref="B36:H36"/>
    <mergeCell ref="B37:H37"/>
    <mergeCell ref="B39:H39"/>
    <mergeCell ref="B43:H43"/>
    <mergeCell ref="B62:H62"/>
    <mergeCell ref="B66:H66"/>
    <mergeCell ref="B65:H65"/>
    <mergeCell ref="A8:I8"/>
    <mergeCell ref="A10:H10"/>
    <mergeCell ref="B11:H11"/>
    <mergeCell ref="B12:H12"/>
    <mergeCell ref="B25:H25"/>
    <mergeCell ref="B34:H34"/>
    <mergeCell ref="B14:H14"/>
    <mergeCell ref="B15:H15"/>
    <mergeCell ref="B16:H16"/>
    <mergeCell ref="B17:H17"/>
    <mergeCell ref="B18:H18"/>
    <mergeCell ref="B19:H19"/>
    <mergeCell ref="B13:H13"/>
    <mergeCell ref="B24:H24"/>
    <mergeCell ref="B26:H26"/>
    <mergeCell ref="B27:H27"/>
    <mergeCell ref="B28:H28"/>
    <mergeCell ref="B29:H29"/>
    <mergeCell ref="B30:H30"/>
    <mergeCell ref="B20:H20"/>
    <mergeCell ref="B59:H59"/>
    <mergeCell ref="B61:H61"/>
    <mergeCell ref="B63:H63"/>
    <mergeCell ref="B51:H51"/>
    <mergeCell ref="B52:H52"/>
    <mergeCell ref="B53:H53"/>
    <mergeCell ref="A75:I75"/>
    <mergeCell ref="A76:I76"/>
    <mergeCell ref="B44:H44"/>
    <mergeCell ref="B86:H86"/>
    <mergeCell ref="B82:H82"/>
    <mergeCell ref="B64:H64"/>
    <mergeCell ref="B68:H68"/>
    <mergeCell ref="A70:I70"/>
    <mergeCell ref="B71:C71"/>
    <mergeCell ref="B72:C72"/>
    <mergeCell ref="A74:I74"/>
    <mergeCell ref="B67:H67"/>
    <mergeCell ref="C1:I1"/>
    <mergeCell ref="C3:E3"/>
    <mergeCell ref="F3:G3"/>
    <mergeCell ref="H3:I3"/>
    <mergeCell ref="A498:I498"/>
    <mergeCell ref="B456:H456"/>
    <mergeCell ref="B457:H457"/>
    <mergeCell ref="B447:H447"/>
    <mergeCell ref="B448:H448"/>
    <mergeCell ref="B449:H449"/>
    <mergeCell ref="B450:H450"/>
    <mergeCell ref="B451:H451"/>
    <mergeCell ref="B452:H452"/>
    <mergeCell ref="B453:H453"/>
    <mergeCell ref="B454:H454"/>
    <mergeCell ref="B455:H455"/>
    <mergeCell ref="B459:H459"/>
    <mergeCell ref="B460:H460"/>
    <mergeCell ref="B478:H478"/>
    <mergeCell ref="B470:H470"/>
    <mergeCell ref="B471:H471"/>
    <mergeCell ref="A77:H77"/>
    <mergeCell ref="B78:H78"/>
    <mergeCell ref="B79:H79"/>
    <mergeCell ref="B712:C712"/>
    <mergeCell ref="B713:C713"/>
    <mergeCell ref="B702:H702"/>
    <mergeCell ref="A693:I693"/>
    <mergeCell ref="A694:H694"/>
    <mergeCell ref="B697:C697"/>
    <mergeCell ref="B698:C698"/>
    <mergeCell ref="A700:I700"/>
    <mergeCell ref="A701:H701"/>
    <mergeCell ref="B704:C704"/>
    <mergeCell ref="B705:C705"/>
    <mergeCell ref="B695:H695"/>
    <mergeCell ref="A707:I707"/>
    <mergeCell ref="A708:I708"/>
    <mergeCell ref="A709:H709"/>
    <mergeCell ref="B710:H710"/>
    <mergeCell ref="A691:I691"/>
    <mergeCell ref="A692:I692"/>
    <mergeCell ref="B446:H446"/>
    <mergeCell ref="B458:H458"/>
    <mergeCell ref="B463:C463"/>
    <mergeCell ref="B464:C464"/>
    <mergeCell ref="A466:I466"/>
    <mergeCell ref="B444:H444"/>
    <mergeCell ref="B441:H441"/>
    <mergeCell ref="B445:H445"/>
    <mergeCell ref="B442:H442"/>
    <mergeCell ref="B443:H443"/>
    <mergeCell ref="A484:I484"/>
    <mergeCell ref="A485:H485"/>
    <mergeCell ref="B486:H486"/>
    <mergeCell ref="B487:H487"/>
    <mergeCell ref="B488:H488"/>
    <mergeCell ref="B489:H489"/>
    <mergeCell ref="A467:I467"/>
    <mergeCell ref="A468:H468"/>
    <mergeCell ref="B469:H469"/>
    <mergeCell ref="B480:C480"/>
    <mergeCell ref="B481:C481"/>
    <mergeCell ref="A483:I483"/>
  </mergeCells>
  <conditionalFormatting sqref="B678:C678 B660:C660 B675:C675 B663:C663 B686:C686 B689:C689 B698:C698 B705:C705 B713:C713 B652:C652 B634:C634 B637:C637 B601:C601 B612:C612 B619:C619 B538:C538 B562:C562 B573:C573 B526:C526 B506:C506 B464:C464 B481:C481 B495:C495 B411:C411 B419:C419 B318:C318 B311:C311 B295:C295 B304:C304 B288:C288 B332:C332 B339:C339 B346:C346 B354:C354 B363:C363 B376:C376 B389:C389 B403:C403 B232:C232 B240:C240 B248:C248 B219:C219 B188:C188 B196:C196 B205:C205 B212:C212 B147:C147 B90:C90 B100:C100 B110:C110 B120:C120 B72:C72 I11">
    <cfRule type="cellIs" dxfId="23" priority="78" operator="equal">
      <formula>0</formula>
    </cfRule>
  </conditionalFormatting>
  <conditionalFormatting sqref="I695 I702 I710 I531:I534 I567:M569 I501:I503 I395:M399 I77:M86 I96:M96 I106:M106 I116:M116 I126:M143 I408:M408 I416:M416 I433:M460 I469:M478 I543:I558 I578:M582 I598:M598 I609:M609 I616 I625:M630 I643:I648 I657 J429:M714 I10:I68 J10:M420">
    <cfRule type="cellIs" dxfId="22" priority="72" operator="equal">
      <formula>"-"</formula>
    </cfRule>
  </conditionalFormatting>
  <conditionalFormatting sqref="I486:M491 I512:I522">
    <cfRule type="cellIs" dxfId="21" priority="58" operator="equal">
      <formula>"-"</formula>
    </cfRule>
    <cfRule type="cellIs" dxfId="20" priority="59" operator="equal">
      <formula>"-"</formula>
    </cfRule>
  </conditionalFormatting>
  <conditionalFormatting sqref="I614:I620 C1:I1 C3:E3 H3:I3">
    <cfRule type="cellIs" dxfId="19" priority="38" operator="equal">
      <formula>0</formula>
    </cfRule>
  </conditionalFormatting>
  <conditionalFormatting sqref="I429:I1048576 I1:I420">
    <cfRule type="cellIs" dxfId="18" priority="18" operator="equal">
      <formula>"^"</formula>
    </cfRule>
    <cfRule type="cellIs" dxfId="17" priority="19" operator="equal">
      <formula>"*"</formula>
    </cfRule>
  </conditionalFormatting>
  <conditionalFormatting sqref="B581:C581">
    <cfRule type="cellIs" dxfId="16" priority="17" operator="equal">
      <formula>0</formula>
    </cfRule>
  </conditionalFormatting>
  <conditionalFormatting sqref="I579:I582">
    <cfRule type="cellIs" dxfId="15" priority="16" operator="equal">
      <formula>0</formula>
    </cfRule>
  </conditionalFormatting>
  <conditionalFormatting sqref="I486">
    <cfRule type="cellIs" dxfId="14" priority="15" operator="equal">
      <formula>"-"</formula>
    </cfRule>
  </conditionalFormatting>
  <conditionalFormatting sqref="I487">
    <cfRule type="cellIs" dxfId="13" priority="14" operator="equal">
      <formula>"-"</formula>
    </cfRule>
  </conditionalFormatting>
  <conditionalFormatting sqref="I488">
    <cfRule type="cellIs" dxfId="12" priority="13" operator="equal">
      <formula>"-"</formula>
    </cfRule>
  </conditionalFormatting>
  <conditionalFormatting sqref="I489">
    <cfRule type="cellIs" dxfId="11" priority="12" operator="equal">
      <formula>"-"</formula>
    </cfRule>
  </conditionalFormatting>
  <conditionalFormatting sqref="I490">
    <cfRule type="cellIs" dxfId="10" priority="11" operator="equal">
      <formula>"-"</formula>
    </cfRule>
  </conditionalFormatting>
  <conditionalFormatting sqref="I491">
    <cfRule type="cellIs" dxfId="9" priority="10" operator="equal">
      <formula>"-"</formula>
    </cfRule>
  </conditionalFormatting>
  <conditionalFormatting sqref="I668:I671">
    <cfRule type="cellIs" dxfId="8" priority="9" operator="equal">
      <formula>"-"</formula>
    </cfRule>
  </conditionalFormatting>
  <conditionalFormatting sqref="I683">
    <cfRule type="cellIs" dxfId="7" priority="8" operator="equal">
      <formula>"-"</formula>
    </cfRule>
  </conditionalFormatting>
  <conditionalFormatting sqref="I695">
    <cfRule type="cellIs" dxfId="6" priority="7" operator="equal">
      <formula>"-"</formula>
    </cfRule>
  </conditionalFormatting>
  <conditionalFormatting sqref="I702">
    <cfRule type="cellIs" dxfId="5" priority="6" operator="equal">
      <formula>"-"</formula>
    </cfRule>
  </conditionalFormatting>
  <conditionalFormatting sqref="I710">
    <cfRule type="cellIs" dxfId="4" priority="5" operator="equal">
      <formula>"-"</formula>
    </cfRule>
  </conditionalFormatting>
  <conditionalFormatting sqref="B427:C427">
    <cfRule type="cellIs" dxfId="3" priority="4" operator="equal">
      <formula>0</formula>
    </cfRule>
  </conditionalFormatting>
  <conditionalFormatting sqref="I424:M424 J421:M423 J425:M428">
    <cfRule type="cellIs" dxfId="2" priority="3" operator="equal">
      <formula>"-"</formula>
    </cfRule>
  </conditionalFormatting>
  <conditionalFormatting sqref="I421:I428">
    <cfRule type="cellIs" dxfId="1" priority="1" operator="equal">
      <formula>"^"</formula>
    </cfRule>
    <cfRule type="cellIs" dxfId="0" priority="2" operator="equal">
      <formula>"*"</formula>
    </cfRule>
  </conditionalFormatting>
  <printOptions horizontalCentered="1"/>
  <pageMargins left="0" right="0" top="1.5" bottom="1" header="0.25" footer="0.25"/>
  <pageSetup orientation="landscape" r:id="rId1"/>
  <headerFooter>
    <oddHeader>&amp;L&amp;G&amp;C&amp;"Arial,Bold"
Delegation Oversight Annual Audit Tool 2020 &amp;A
Credentialing and Recredentialing&amp;R&amp;"Times New Roman,Regular"&amp;10Attachment 25  - Credentialing DOA Audit Tool</oddHeader>
    <oddFooter>&amp;L&amp;"Arial,Regular"&amp;10&amp;A&amp;C&amp;"Arial,Regular"&amp;10&amp;P of &amp;N</oddFooter>
  </headerFooter>
  <rowBreaks count="42" manualBreakCount="42">
    <brk id="33" max="12" man="1"/>
    <brk id="42" max="12" man="1"/>
    <brk id="73" max="16383" man="1"/>
    <brk id="91" max="12" man="1"/>
    <brk id="111" max="12" man="1"/>
    <brk id="121" max="16383" man="1"/>
    <brk id="142" max="12" man="1"/>
    <brk id="150" max="16383" man="1"/>
    <brk id="176" max="16383" man="1"/>
    <brk id="197" max="16383" man="1"/>
    <brk id="213" max="12" man="1"/>
    <brk id="220" max="12" man="1"/>
    <brk id="233" max="12" man="1"/>
    <brk id="241" max="16383" man="1"/>
    <brk id="251" max="16383" man="1"/>
    <brk id="278" max="16383" man="1"/>
    <brk id="296" max="16383" man="1"/>
    <brk id="312" max="12" man="1"/>
    <brk id="319" max="16383" man="1"/>
    <brk id="340" max="16383" man="1"/>
    <brk id="364" max="16383" man="1"/>
    <brk id="377" max="12" man="1"/>
    <brk id="390" max="16383" man="1"/>
    <brk id="404" max="12" man="1"/>
    <brk id="412" max="16383" man="1"/>
    <brk id="434" max="12" man="1"/>
    <brk id="457" max="12" man="1"/>
    <brk id="465" max="16383" man="1"/>
    <brk id="482" max="12" man="1"/>
    <brk id="496" max="16383" man="1"/>
    <brk id="513" max="12" man="1"/>
    <brk id="539" max="16383" man="1"/>
    <brk id="574" max="16383" man="1"/>
    <brk id="586" max="16383" man="1"/>
    <brk id="613" max="12" man="1"/>
    <brk id="620" max="16383" man="1"/>
    <brk id="638" max="16383" man="1"/>
    <brk id="653" max="12" man="1"/>
    <brk id="664" max="16383" man="1"/>
    <brk id="679" max="16383" man="1"/>
    <brk id="690" max="12" man="1"/>
    <brk id="706" max="12" man="1"/>
  </rowBreaks>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69"/>
  <sheetViews>
    <sheetView view="pageLayout" zoomScaleNormal="100" workbookViewId="0">
      <selection activeCell="J25" sqref="J25"/>
    </sheetView>
  </sheetViews>
  <sheetFormatPr defaultColWidth="9.140625" defaultRowHeight="12.75" x14ac:dyDescent="0.2"/>
  <cols>
    <col min="1" max="1" width="3.42578125" style="16" customWidth="1"/>
    <col min="2" max="2" width="4.42578125" style="18" customWidth="1"/>
    <col min="3" max="3" width="15.5703125" style="16" customWidth="1"/>
    <col min="4" max="5" width="4.7109375" style="16" customWidth="1"/>
    <col min="6" max="6" width="7" style="212" customWidth="1"/>
    <col min="7" max="26" width="7.28515625" style="16" customWidth="1"/>
    <col min="27" max="27" width="23.28515625" style="214" customWidth="1"/>
    <col min="28" max="34" width="9.140625" style="16"/>
    <col min="35" max="36" width="10.42578125" style="16" bestFit="1" customWidth="1"/>
    <col min="37" max="16384" width="9.140625" style="16"/>
  </cols>
  <sheetData>
    <row r="1" spans="1:27" x14ac:dyDescent="0.2">
      <c r="A1" s="432" t="s">
        <v>0</v>
      </c>
      <c r="B1" s="432"/>
      <c r="C1" s="432"/>
      <c r="D1" s="431">
        <f>Documentation!$C$1</f>
        <v>0</v>
      </c>
      <c r="E1" s="431"/>
      <c r="F1" s="431"/>
      <c r="G1" s="431"/>
      <c r="H1" s="431"/>
      <c r="I1" s="431"/>
      <c r="J1" s="431"/>
      <c r="K1" s="431"/>
      <c r="L1" s="431"/>
      <c r="M1" s="431"/>
      <c r="N1" s="431"/>
      <c r="O1" s="431"/>
      <c r="P1" s="431"/>
      <c r="Q1" s="431"/>
      <c r="R1" s="431"/>
      <c r="S1" s="431"/>
      <c r="T1" s="431"/>
      <c r="U1" s="431"/>
      <c r="V1" s="431"/>
      <c r="W1" s="431"/>
      <c r="X1" s="431"/>
      <c r="Y1" s="431"/>
      <c r="Z1" s="431"/>
    </row>
    <row r="3" spans="1:27" x14ac:dyDescent="0.2">
      <c r="A3" s="432" t="s">
        <v>1</v>
      </c>
      <c r="B3" s="432"/>
      <c r="C3" s="432"/>
      <c r="D3" s="431"/>
      <c r="E3" s="431"/>
      <c r="F3" s="431"/>
      <c r="G3" s="431"/>
      <c r="H3" s="431"/>
      <c r="I3" s="431"/>
      <c r="J3" s="431"/>
      <c r="K3" s="431"/>
      <c r="L3" s="431"/>
      <c r="M3" s="431"/>
      <c r="N3" s="431"/>
      <c r="O3" s="431"/>
      <c r="P3" s="433" t="s">
        <v>2</v>
      </c>
      <c r="Q3" s="433"/>
      <c r="R3" s="433"/>
      <c r="S3" s="433"/>
      <c r="T3" s="430"/>
      <c r="U3" s="430"/>
      <c r="V3" s="430"/>
      <c r="W3" s="430"/>
      <c r="X3" s="430"/>
      <c r="Y3" s="430"/>
      <c r="Z3" s="430"/>
    </row>
    <row r="5" spans="1:27" s="54" customFormat="1" ht="18" x14ac:dyDescent="0.25">
      <c r="A5" s="50"/>
      <c r="B5" s="51"/>
      <c r="C5" s="50"/>
      <c r="D5" s="50"/>
      <c r="E5" s="50"/>
      <c r="F5" s="209"/>
      <c r="G5" s="52"/>
      <c r="H5" s="53" t="s">
        <v>49</v>
      </c>
      <c r="I5" s="50" t="s">
        <v>51</v>
      </c>
      <c r="J5" s="51" t="s">
        <v>255</v>
      </c>
      <c r="K5" s="50" t="s">
        <v>52</v>
      </c>
      <c r="L5" s="50" t="s">
        <v>53</v>
      </c>
      <c r="M5" s="50" t="s">
        <v>54</v>
      </c>
      <c r="N5" s="50" t="s">
        <v>55</v>
      </c>
      <c r="O5" s="50" t="s">
        <v>57</v>
      </c>
      <c r="P5" s="50" t="s">
        <v>58</v>
      </c>
      <c r="Q5" s="50" t="s">
        <v>59</v>
      </c>
      <c r="R5" s="50" t="s">
        <v>60</v>
      </c>
      <c r="S5" s="50" t="s">
        <v>61</v>
      </c>
      <c r="T5" s="50" t="s">
        <v>62</v>
      </c>
      <c r="U5" s="50" t="s">
        <v>63</v>
      </c>
      <c r="V5" s="50" t="s">
        <v>64</v>
      </c>
      <c r="W5" s="50" t="s">
        <v>65</v>
      </c>
      <c r="X5" s="50" t="s">
        <v>66</v>
      </c>
      <c r="Y5" s="50" t="s">
        <v>252</v>
      </c>
      <c r="Z5" s="50" t="s">
        <v>253</v>
      </c>
      <c r="AA5" s="51"/>
    </row>
    <row r="6" spans="1:27" s="17" customFormat="1" ht="105" customHeight="1" x14ac:dyDescent="0.15">
      <c r="A6" s="37"/>
      <c r="B6" s="38" t="s">
        <v>216</v>
      </c>
      <c r="C6" s="39" t="s">
        <v>217</v>
      </c>
      <c r="D6" s="40" t="s">
        <v>218</v>
      </c>
      <c r="E6" s="40" t="s">
        <v>223</v>
      </c>
      <c r="F6" s="210" t="s">
        <v>219</v>
      </c>
      <c r="G6" s="40" t="s">
        <v>227</v>
      </c>
      <c r="H6" s="40" t="s">
        <v>226</v>
      </c>
      <c r="I6" s="40" t="s">
        <v>220</v>
      </c>
      <c r="J6" s="40" t="s">
        <v>254</v>
      </c>
      <c r="K6" s="40" t="s">
        <v>222</v>
      </c>
      <c r="L6" s="40" t="s">
        <v>221</v>
      </c>
      <c r="M6" s="40" t="s">
        <v>70</v>
      </c>
      <c r="N6" s="40" t="s">
        <v>224</v>
      </c>
      <c r="O6" s="40" t="s">
        <v>256</v>
      </c>
      <c r="P6" s="40" t="s">
        <v>250</v>
      </c>
      <c r="Q6" s="40" t="s">
        <v>248</v>
      </c>
      <c r="R6" s="40" t="s">
        <v>231</v>
      </c>
      <c r="S6" s="40" t="s">
        <v>257</v>
      </c>
      <c r="T6" s="40" t="s">
        <v>258</v>
      </c>
      <c r="U6" s="40" t="s">
        <v>259</v>
      </c>
      <c r="V6" s="40" t="s">
        <v>260</v>
      </c>
      <c r="W6" s="40" t="s">
        <v>261</v>
      </c>
      <c r="X6" s="40" t="s">
        <v>262</v>
      </c>
      <c r="Y6" s="40" t="s">
        <v>284</v>
      </c>
      <c r="Z6" s="40" t="s">
        <v>285</v>
      </c>
      <c r="AA6" s="215" t="s">
        <v>225</v>
      </c>
    </row>
    <row r="7" spans="1:27" s="24" customFormat="1" ht="10.5" x14ac:dyDescent="0.15">
      <c r="A7" s="20">
        <v>1</v>
      </c>
      <c r="B7" s="21"/>
      <c r="C7" s="22"/>
      <c r="D7" s="22"/>
      <c r="E7" s="22"/>
      <c r="F7" s="193"/>
      <c r="G7" s="192">
        <v>1</v>
      </c>
      <c r="H7" s="192">
        <v>1</v>
      </c>
      <c r="I7" s="192">
        <v>1</v>
      </c>
      <c r="J7" s="192">
        <v>1</v>
      </c>
      <c r="K7" s="192">
        <v>1</v>
      </c>
      <c r="L7" s="192">
        <v>1</v>
      </c>
      <c r="M7" s="192">
        <v>1</v>
      </c>
      <c r="N7" s="192">
        <v>1</v>
      </c>
      <c r="O7" s="192">
        <v>1</v>
      </c>
      <c r="P7" s="192">
        <v>1</v>
      </c>
      <c r="Q7" s="192">
        <v>1</v>
      </c>
      <c r="R7" s="192">
        <v>1</v>
      </c>
      <c r="S7" s="192">
        <v>1</v>
      </c>
      <c r="T7" s="192">
        <v>1</v>
      </c>
      <c r="U7" s="192">
        <v>1</v>
      </c>
      <c r="V7" s="192">
        <v>1</v>
      </c>
      <c r="W7" s="192">
        <v>1</v>
      </c>
      <c r="X7" s="192">
        <v>1</v>
      </c>
      <c r="Y7" s="192">
        <v>1</v>
      </c>
      <c r="Z7" s="192">
        <v>1</v>
      </c>
      <c r="AA7" s="216"/>
    </row>
    <row r="8" spans="1:27" s="24" customFormat="1" ht="10.5" x14ac:dyDescent="0.15">
      <c r="A8" s="20"/>
      <c r="B8" s="21"/>
      <c r="C8" s="30" t="s">
        <v>228</v>
      </c>
      <c r="D8" s="22"/>
      <c r="E8" s="22"/>
      <c r="F8" s="193"/>
      <c r="G8" s="194"/>
      <c r="H8" s="194"/>
      <c r="I8" s="194"/>
      <c r="J8" s="194"/>
      <c r="K8" s="194"/>
      <c r="L8" s="194"/>
      <c r="M8" s="194"/>
      <c r="N8" s="194"/>
      <c r="O8" s="194"/>
      <c r="P8" s="194"/>
      <c r="Q8" s="194"/>
      <c r="R8" s="194"/>
      <c r="S8" s="195" t="s">
        <v>100</v>
      </c>
      <c r="T8" s="195" t="s">
        <v>100</v>
      </c>
      <c r="U8" s="195" t="s">
        <v>100</v>
      </c>
      <c r="V8" s="195" t="s">
        <v>100</v>
      </c>
      <c r="W8" s="194"/>
      <c r="X8" s="194"/>
      <c r="Y8" s="194"/>
      <c r="Z8" s="194"/>
      <c r="AA8" s="216"/>
    </row>
    <row r="9" spans="1:27" s="24" customFormat="1" ht="10.5" x14ac:dyDescent="0.15">
      <c r="A9" s="20">
        <v>2</v>
      </c>
      <c r="B9" s="21"/>
      <c r="C9" s="22"/>
      <c r="D9" s="22"/>
      <c r="E9" s="22"/>
      <c r="F9" s="193"/>
      <c r="G9" s="192">
        <v>1</v>
      </c>
      <c r="H9" s="192">
        <v>1</v>
      </c>
      <c r="I9" s="192">
        <v>1</v>
      </c>
      <c r="J9" s="192">
        <v>1</v>
      </c>
      <c r="K9" s="192">
        <v>1</v>
      </c>
      <c r="L9" s="192">
        <v>1</v>
      </c>
      <c r="M9" s="192">
        <v>1</v>
      </c>
      <c r="N9" s="192">
        <v>1</v>
      </c>
      <c r="O9" s="192">
        <v>1</v>
      </c>
      <c r="P9" s="192">
        <v>1</v>
      </c>
      <c r="Q9" s="192">
        <v>1</v>
      </c>
      <c r="R9" s="192">
        <v>1</v>
      </c>
      <c r="S9" s="192">
        <v>1</v>
      </c>
      <c r="T9" s="192">
        <v>1</v>
      </c>
      <c r="U9" s="192">
        <v>1</v>
      </c>
      <c r="V9" s="192">
        <v>1</v>
      </c>
      <c r="W9" s="192">
        <v>1</v>
      </c>
      <c r="X9" s="192">
        <v>1</v>
      </c>
      <c r="Y9" s="192">
        <v>1</v>
      </c>
      <c r="Z9" s="192">
        <v>1</v>
      </c>
      <c r="AA9" s="216"/>
    </row>
    <row r="10" spans="1:27" s="24" customFormat="1" ht="10.5" x14ac:dyDescent="0.15">
      <c r="A10" s="20"/>
      <c r="B10" s="21"/>
      <c r="C10" s="30" t="s">
        <v>228</v>
      </c>
      <c r="D10" s="22"/>
      <c r="E10" s="22"/>
      <c r="F10" s="193"/>
      <c r="G10" s="194"/>
      <c r="H10" s="194"/>
      <c r="I10" s="194"/>
      <c r="J10" s="194"/>
      <c r="K10" s="194"/>
      <c r="L10" s="194"/>
      <c r="M10" s="194"/>
      <c r="N10" s="194"/>
      <c r="O10" s="194"/>
      <c r="P10" s="194"/>
      <c r="Q10" s="194"/>
      <c r="R10" s="194"/>
      <c r="S10" s="195" t="s">
        <v>100</v>
      </c>
      <c r="T10" s="195" t="s">
        <v>100</v>
      </c>
      <c r="U10" s="195" t="s">
        <v>100</v>
      </c>
      <c r="V10" s="195" t="s">
        <v>100</v>
      </c>
      <c r="W10" s="194"/>
      <c r="X10" s="194"/>
      <c r="Y10" s="194"/>
      <c r="Z10" s="194"/>
      <c r="AA10" s="216"/>
    </row>
    <row r="11" spans="1:27" s="24" customFormat="1" ht="10.5" x14ac:dyDescent="0.15">
      <c r="A11" s="20">
        <v>3</v>
      </c>
      <c r="B11" s="21"/>
      <c r="C11" s="22"/>
      <c r="D11" s="22"/>
      <c r="E11" s="22"/>
      <c r="F11" s="193"/>
      <c r="G11" s="192">
        <v>1</v>
      </c>
      <c r="H11" s="192">
        <v>1</v>
      </c>
      <c r="I11" s="192">
        <v>1</v>
      </c>
      <c r="J11" s="192">
        <v>1</v>
      </c>
      <c r="K11" s="192">
        <v>1</v>
      </c>
      <c r="L11" s="192">
        <v>1</v>
      </c>
      <c r="M11" s="192">
        <v>1</v>
      </c>
      <c r="N11" s="192">
        <v>1</v>
      </c>
      <c r="O11" s="192">
        <v>1</v>
      </c>
      <c r="P11" s="192">
        <v>1</v>
      </c>
      <c r="Q11" s="192">
        <v>1</v>
      </c>
      <c r="R11" s="192">
        <v>1</v>
      </c>
      <c r="S11" s="192">
        <v>1</v>
      </c>
      <c r="T11" s="192">
        <v>1</v>
      </c>
      <c r="U11" s="192">
        <v>1</v>
      </c>
      <c r="V11" s="192">
        <v>1</v>
      </c>
      <c r="W11" s="192">
        <v>1</v>
      </c>
      <c r="X11" s="192">
        <v>1</v>
      </c>
      <c r="Y11" s="192">
        <v>1</v>
      </c>
      <c r="Z11" s="192">
        <v>1</v>
      </c>
      <c r="AA11" s="216"/>
    </row>
    <row r="12" spans="1:27" s="24" customFormat="1" ht="10.5" x14ac:dyDescent="0.15">
      <c r="A12" s="20"/>
      <c r="B12" s="21"/>
      <c r="C12" s="30" t="s">
        <v>228</v>
      </c>
      <c r="D12" s="22"/>
      <c r="E12" s="22"/>
      <c r="F12" s="193"/>
      <c r="G12" s="194"/>
      <c r="H12" s="194"/>
      <c r="I12" s="194"/>
      <c r="J12" s="194"/>
      <c r="K12" s="194"/>
      <c r="L12" s="194"/>
      <c r="M12" s="194"/>
      <c r="N12" s="194"/>
      <c r="O12" s="194"/>
      <c r="P12" s="194"/>
      <c r="Q12" s="194"/>
      <c r="R12" s="194"/>
      <c r="S12" s="195" t="s">
        <v>100</v>
      </c>
      <c r="T12" s="195" t="s">
        <v>100</v>
      </c>
      <c r="U12" s="195" t="s">
        <v>100</v>
      </c>
      <c r="V12" s="195" t="s">
        <v>100</v>
      </c>
      <c r="W12" s="194"/>
      <c r="X12" s="194"/>
      <c r="Y12" s="194"/>
      <c r="Z12" s="194"/>
      <c r="AA12" s="216"/>
    </row>
    <row r="13" spans="1:27" s="24" customFormat="1" ht="10.5" x14ac:dyDescent="0.15">
      <c r="A13" s="20">
        <v>4</v>
      </c>
      <c r="B13" s="21"/>
      <c r="C13" s="22"/>
      <c r="D13" s="22"/>
      <c r="E13" s="22"/>
      <c r="F13" s="193"/>
      <c r="G13" s="192">
        <v>1</v>
      </c>
      <c r="H13" s="192">
        <v>1</v>
      </c>
      <c r="I13" s="192">
        <v>1</v>
      </c>
      <c r="J13" s="192">
        <v>1</v>
      </c>
      <c r="K13" s="192">
        <v>1</v>
      </c>
      <c r="L13" s="192">
        <v>1</v>
      </c>
      <c r="M13" s="192">
        <v>1</v>
      </c>
      <c r="N13" s="192">
        <v>1</v>
      </c>
      <c r="O13" s="192">
        <v>1</v>
      </c>
      <c r="P13" s="192">
        <v>1</v>
      </c>
      <c r="Q13" s="192">
        <v>1</v>
      </c>
      <c r="R13" s="192">
        <v>1</v>
      </c>
      <c r="S13" s="192">
        <v>1</v>
      </c>
      <c r="T13" s="192">
        <v>1</v>
      </c>
      <c r="U13" s="192">
        <v>1</v>
      </c>
      <c r="V13" s="192">
        <v>1</v>
      </c>
      <c r="W13" s="192">
        <v>1</v>
      </c>
      <c r="X13" s="192">
        <v>1</v>
      </c>
      <c r="Y13" s="192">
        <v>1</v>
      </c>
      <c r="Z13" s="192">
        <v>1</v>
      </c>
      <c r="AA13" s="216"/>
    </row>
    <row r="14" spans="1:27" s="24" customFormat="1" ht="10.5" x14ac:dyDescent="0.15">
      <c r="A14" s="20"/>
      <c r="B14" s="21"/>
      <c r="C14" s="30" t="s">
        <v>228</v>
      </c>
      <c r="D14" s="22"/>
      <c r="E14" s="22"/>
      <c r="F14" s="193"/>
      <c r="G14" s="194"/>
      <c r="H14" s="194"/>
      <c r="I14" s="194"/>
      <c r="J14" s="194"/>
      <c r="K14" s="194"/>
      <c r="L14" s="194"/>
      <c r="M14" s="194"/>
      <c r="N14" s="194"/>
      <c r="O14" s="194"/>
      <c r="P14" s="194"/>
      <c r="Q14" s="194"/>
      <c r="R14" s="194"/>
      <c r="S14" s="195" t="s">
        <v>100</v>
      </c>
      <c r="T14" s="195" t="s">
        <v>100</v>
      </c>
      <c r="U14" s="195" t="s">
        <v>100</v>
      </c>
      <c r="V14" s="195" t="s">
        <v>100</v>
      </c>
      <c r="W14" s="194"/>
      <c r="X14" s="194"/>
      <c r="Y14" s="194"/>
      <c r="Z14" s="194"/>
      <c r="AA14" s="216"/>
    </row>
    <row r="15" spans="1:27" s="24" customFormat="1" ht="10.5" x14ac:dyDescent="0.15">
      <c r="A15" s="20">
        <v>5</v>
      </c>
      <c r="B15" s="21"/>
      <c r="C15" s="22"/>
      <c r="D15" s="22"/>
      <c r="E15" s="22"/>
      <c r="F15" s="193"/>
      <c r="G15" s="192">
        <v>1</v>
      </c>
      <c r="H15" s="192">
        <v>1</v>
      </c>
      <c r="I15" s="192">
        <v>1</v>
      </c>
      <c r="J15" s="192">
        <v>1</v>
      </c>
      <c r="K15" s="192">
        <v>1</v>
      </c>
      <c r="L15" s="192">
        <v>1</v>
      </c>
      <c r="M15" s="192">
        <v>1</v>
      </c>
      <c r="N15" s="192">
        <v>1</v>
      </c>
      <c r="O15" s="192">
        <v>1</v>
      </c>
      <c r="P15" s="192">
        <v>1</v>
      </c>
      <c r="Q15" s="192">
        <v>1</v>
      </c>
      <c r="R15" s="192">
        <v>1</v>
      </c>
      <c r="S15" s="192">
        <v>1</v>
      </c>
      <c r="T15" s="192">
        <v>1</v>
      </c>
      <c r="U15" s="192">
        <v>1</v>
      </c>
      <c r="V15" s="192">
        <v>1</v>
      </c>
      <c r="W15" s="192">
        <v>1</v>
      </c>
      <c r="X15" s="192">
        <v>1</v>
      </c>
      <c r="Y15" s="192">
        <v>1</v>
      </c>
      <c r="Z15" s="192">
        <v>1</v>
      </c>
      <c r="AA15" s="216"/>
    </row>
    <row r="16" spans="1:27" s="24" customFormat="1" ht="10.5" x14ac:dyDescent="0.15">
      <c r="A16" s="20"/>
      <c r="B16" s="21"/>
      <c r="C16" s="30" t="s">
        <v>228</v>
      </c>
      <c r="D16" s="22"/>
      <c r="E16" s="22"/>
      <c r="F16" s="193"/>
      <c r="G16" s="194"/>
      <c r="H16" s="194"/>
      <c r="I16" s="194"/>
      <c r="J16" s="194"/>
      <c r="K16" s="194"/>
      <c r="L16" s="194"/>
      <c r="M16" s="194"/>
      <c r="N16" s="194"/>
      <c r="O16" s="194"/>
      <c r="P16" s="194"/>
      <c r="Q16" s="194"/>
      <c r="R16" s="194"/>
      <c r="S16" s="195" t="s">
        <v>100</v>
      </c>
      <c r="T16" s="195" t="s">
        <v>100</v>
      </c>
      <c r="U16" s="195" t="s">
        <v>100</v>
      </c>
      <c r="V16" s="195" t="s">
        <v>100</v>
      </c>
      <c r="W16" s="194"/>
      <c r="X16" s="194"/>
      <c r="Y16" s="194"/>
      <c r="Z16" s="194"/>
      <c r="AA16" s="216"/>
    </row>
    <row r="17" spans="1:36" s="24" customFormat="1" ht="10.5" x14ac:dyDescent="0.15">
      <c r="A17" s="20">
        <v>6</v>
      </c>
      <c r="B17" s="21"/>
      <c r="C17" s="22"/>
      <c r="D17" s="22"/>
      <c r="E17" s="22"/>
      <c r="F17" s="193"/>
      <c r="G17" s="192">
        <v>1</v>
      </c>
      <c r="H17" s="192">
        <v>1</v>
      </c>
      <c r="I17" s="192">
        <v>1</v>
      </c>
      <c r="J17" s="192">
        <v>1</v>
      </c>
      <c r="K17" s="192">
        <v>1</v>
      </c>
      <c r="L17" s="192">
        <v>1</v>
      </c>
      <c r="M17" s="192">
        <v>1</v>
      </c>
      <c r="N17" s="192">
        <v>1</v>
      </c>
      <c r="O17" s="192">
        <v>1</v>
      </c>
      <c r="P17" s="192">
        <v>1</v>
      </c>
      <c r="Q17" s="192">
        <v>1</v>
      </c>
      <c r="R17" s="192">
        <v>1</v>
      </c>
      <c r="S17" s="192">
        <v>1</v>
      </c>
      <c r="T17" s="192">
        <v>1</v>
      </c>
      <c r="U17" s="192">
        <v>1</v>
      </c>
      <c r="V17" s="192">
        <v>1</v>
      </c>
      <c r="W17" s="192">
        <v>1</v>
      </c>
      <c r="X17" s="192">
        <v>1</v>
      </c>
      <c r="Y17" s="192">
        <v>1</v>
      </c>
      <c r="Z17" s="192">
        <v>1</v>
      </c>
      <c r="AA17" s="216"/>
    </row>
    <row r="18" spans="1:36" s="24" customFormat="1" ht="10.5" x14ac:dyDescent="0.15">
      <c r="A18" s="20"/>
      <c r="B18" s="21"/>
      <c r="C18" s="30" t="s">
        <v>228</v>
      </c>
      <c r="D18" s="22"/>
      <c r="E18" s="22"/>
      <c r="F18" s="193"/>
      <c r="G18" s="194"/>
      <c r="H18" s="194"/>
      <c r="I18" s="194"/>
      <c r="J18" s="194"/>
      <c r="K18" s="194"/>
      <c r="L18" s="194"/>
      <c r="M18" s="194"/>
      <c r="N18" s="194"/>
      <c r="O18" s="194"/>
      <c r="P18" s="194"/>
      <c r="Q18" s="194"/>
      <c r="R18" s="194"/>
      <c r="S18" s="195" t="s">
        <v>100</v>
      </c>
      <c r="T18" s="195" t="s">
        <v>100</v>
      </c>
      <c r="U18" s="195" t="s">
        <v>100</v>
      </c>
      <c r="V18" s="195" t="s">
        <v>100</v>
      </c>
      <c r="W18" s="194"/>
      <c r="X18" s="194"/>
      <c r="Y18" s="194"/>
      <c r="Z18" s="194"/>
      <c r="AA18" s="216"/>
    </row>
    <row r="19" spans="1:36" s="24" customFormat="1" ht="10.5" x14ac:dyDescent="0.15">
      <c r="A19" s="20">
        <v>7</v>
      </c>
      <c r="B19" s="21"/>
      <c r="C19" s="22"/>
      <c r="D19" s="22"/>
      <c r="E19" s="22"/>
      <c r="F19" s="193"/>
      <c r="G19" s="192">
        <v>1</v>
      </c>
      <c r="H19" s="192">
        <v>1</v>
      </c>
      <c r="I19" s="192">
        <v>1</v>
      </c>
      <c r="J19" s="192">
        <v>1</v>
      </c>
      <c r="K19" s="192">
        <v>1</v>
      </c>
      <c r="L19" s="192">
        <v>1</v>
      </c>
      <c r="M19" s="192">
        <v>1</v>
      </c>
      <c r="N19" s="192">
        <v>1</v>
      </c>
      <c r="O19" s="192">
        <v>1</v>
      </c>
      <c r="P19" s="192">
        <v>1</v>
      </c>
      <c r="Q19" s="192">
        <v>1</v>
      </c>
      <c r="R19" s="192">
        <v>1</v>
      </c>
      <c r="S19" s="192">
        <v>1</v>
      </c>
      <c r="T19" s="192">
        <v>1</v>
      </c>
      <c r="U19" s="192">
        <v>1</v>
      </c>
      <c r="V19" s="192">
        <v>1</v>
      </c>
      <c r="W19" s="192">
        <v>1</v>
      </c>
      <c r="X19" s="192">
        <v>1</v>
      </c>
      <c r="Y19" s="192">
        <v>1</v>
      </c>
      <c r="Z19" s="192">
        <v>1</v>
      </c>
      <c r="AA19" s="216"/>
    </row>
    <row r="20" spans="1:36" s="24" customFormat="1" ht="10.5" x14ac:dyDescent="0.15">
      <c r="A20" s="20"/>
      <c r="B20" s="21"/>
      <c r="C20" s="30" t="s">
        <v>228</v>
      </c>
      <c r="D20" s="22"/>
      <c r="E20" s="22"/>
      <c r="F20" s="193"/>
      <c r="G20" s="194"/>
      <c r="H20" s="194"/>
      <c r="I20" s="194"/>
      <c r="J20" s="194"/>
      <c r="K20" s="194"/>
      <c r="L20" s="194"/>
      <c r="M20" s="194"/>
      <c r="N20" s="194"/>
      <c r="O20" s="194"/>
      <c r="P20" s="194"/>
      <c r="Q20" s="194"/>
      <c r="R20" s="194"/>
      <c r="S20" s="195" t="s">
        <v>100</v>
      </c>
      <c r="T20" s="195" t="s">
        <v>100</v>
      </c>
      <c r="U20" s="195" t="s">
        <v>100</v>
      </c>
      <c r="V20" s="195" t="s">
        <v>100</v>
      </c>
      <c r="W20" s="194"/>
      <c r="X20" s="194"/>
      <c r="Y20" s="194"/>
      <c r="Z20" s="194"/>
      <c r="AA20" s="216"/>
    </row>
    <row r="21" spans="1:36" s="24" customFormat="1" ht="10.5" x14ac:dyDescent="0.15">
      <c r="A21" s="20">
        <v>8</v>
      </c>
      <c r="B21" s="21"/>
      <c r="C21" s="22"/>
      <c r="D21" s="22"/>
      <c r="E21" s="22"/>
      <c r="F21" s="193"/>
      <c r="G21" s="192">
        <v>1</v>
      </c>
      <c r="H21" s="192">
        <v>1</v>
      </c>
      <c r="I21" s="192">
        <v>1</v>
      </c>
      <c r="J21" s="192">
        <v>1</v>
      </c>
      <c r="K21" s="192">
        <v>1</v>
      </c>
      <c r="L21" s="192">
        <v>1</v>
      </c>
      <c r="M21" s="192">
        <v>1</v>
      </c>
      <c r="N21" s="192">
        <v>1</v>
      </c>
      <c r="O21" s="192">
        <v>1</v>
      </c>
      <c r="P21" s="192">
        <v>1</v>
      </c>
      <c r="Q21" s="192">
        <v>1</v>
      </c>
      <c r="R21" s="192">
        <v>1</v>
      </c>
      <c r="S21" s="192">
        <v>1</v>
      </c>
      <c r="T21" s="192">
        <v>1</v>
      </c>
      <c r="U21" s="192">
        <v>1</v>
      </c>
      <c r="V21" s="192">
        <v>1</v>
      </c>
      <c r="W21" s="192">
        <v>1</v>
      </c>
      <c r="X21" s="192">
        <v>1</v>
      </c>
      <c r="Y21" s="192">
        <v>1</v>
      </c>
      <c r="Z21" s="192">
        <v>1</v>
      </c>
      <c r="AA21" s="216"/>
    </row>
    <row r="22" spans="1:36" s="24" customFormat="1" ht="10.5" x14ac:dyDescent="0.15">
      <c r="A22" s="20"/>
      <c r="B22" s="21"/>
      <c r="C22" s="30" t="s">
        <v>228</v>
      </c>
      <c r="D22" s="22"/>
      <c r="E22" s="22"/>
      <c r="F22" s="193"/>
      <c r="G22" s="194"/>
      <c r="H22" s="194"/>
      <c r="I22" s="194"/>
      <c r="J22" s="194"/>
      <c r="K22" s="194"/>
      <c r="L22" s="194"/>
      <c r="M22" s="194"/>
      <c r="N22" s="194"/>
      <c r="O22" s="194"/>
      <c r="P22" s="194"/>
      <c r="Q22" s="194"/>
      <c r="R22" s="194"/>
      <c r="S22" s="195" t="s">
        <v>100</v>
      </c>
      <c r="T22" s="195" t="s">
        <v>100</v>
      </c>
      <c r="U22" s="195" t="s">
        <v>100</v>
      </c>
      <c r="V22" s="195" t="s">
        <v>100</v>
      </c>
      <c r="W22" s="194"/>
      <c r="X22" s="194"/>
      <c r="Y22" s="194"/>
      <c r="Z22" s="194"/>
      <c r="AA22" s="216"/>
    </row>
    <row r="23" spans="1:36" s="24" customFormat="1" ht="10.5" x14ac:dyDescent="0.15">
      <c r="A23" s="20">
        <v>9</v>
      </c>
      <c r="B23" s="21"/>
      <c r="C23" s="22"/>
      <c r="D23" s="22"/>
      <c r="E23" s="22"/>
      <c r="F23" s="193"/>
      <c r="G23" s="192"/>
      <c r="H23" s="192"/>
      <c r="I23" s="192"/>
      <c r="J23" s="192"/>
      <c r="K23" s="192"/>
      <c r="L23" s="192"/>
      <c r="M23" s="192"/>
      <c r="N23" s="192"/>
      <c r="O23" s="192"/>
      <c r="P23" s="192"/>
      <c r="Q23" s="192"/>
      <c r="R23" s="192"/>
      <c r="S23" s="192"/>
      <c r="T23" s="192"/>
      <c r="U23" s="192"/>
      <c r="V23" s="192"/>
      <c r="W23" s="192"/>
      <c r="X23" s="192"/>
      <c r="Y23" s="192"/>
      <c r="Z23" s="192"/>
      <c r="AA23" s="216"/>
    </row>
    <row r="24" spans="1:36" s="24" customFormat="1" ht="10.5" x14ac:dyDescent="0.15">
      <c r="A24" s="20"/>
      <c r="B24" s="21"/>
      <c r="C24" s="30" t="s">
        <v>228</v>
      </c>
      <c r="D24" s="22"/>
      <c r="E24" s="22"/>
      <c r="F24" s="193"/>
      <c r="G24" s="194"/>
      <c r="H24" s="194"/>
      <c r="I24" s="194"/>
      <c r="J24" s="194"/>
      <c r="K24" s="194"/>
      <c r="L24" s="194"/>
      <c r="M24" s="194"/>
      <c r="N24" s="194"/>
      <c r="O24" s="194"/>
      <c r="P24" s="194"/>
      <c r="Q24" s="194"/>
      <c r="R24" s="194"/>
      <c r="S24" s="195" t="s">
        <v>100</v>
      </c>
      <c r="T24" s="195" t="s">
        <v>100</v>
      </c>
      <c r="U24" s="195" t="s">
        <v>100</v>
      </c>
      <c r="V24" s="195" t="s">
        <v>100</v>
      </c>
      <c r="W24" s="194"/>
      <c r="X24" s="194"/>
      <c r="Y24" s="194"/>
      <c r="Z24" s="194"/>
      <c r="AA24" s="216"/>
    </row>
    <row r="25" spans="1:36" s="24" customFormat="1" ht="10.5" x14ac:dyDescent="0.15">
      <c r="A25" s="20">
        <v>10</v>
      </c>
      <c r="B25" s="21"/>
      <c r="C25" s="22"/>
      <c r="D25" s="22"/>
      <c r="E25" s="22"/>
      <c r="F25" s="193"/>
      <c r="G25" s="192"/>
      <c r="H25" s="192"/>
      <c r="I25" s="192"/>
      <c r="J25" s="192"/>
      <c r="K25" s="192"/>
      <c r="L25" s="192"/>
      <c r="M25" s="192"/>
      <c r="N25" s="192"/>
      <c r="O25" s="192"/>
      <c r="P25" s="192"/>
      <c r="Q25" s="192"/>
      <c r="R25" s="192"/>
      <c r="S25" s="192"/>
      <c r="T25" s="192"/>
      <c r="U25" s="192"/>
      <c r="V25" s="192"/>
      <c r="W25" s="192"/>
      <c r="X25" s="192"/>
      <c r="Y25" s="192"/>
      <c r="Z25" s="192"/>
      <c r="AA25" s="216"/>
      <c r="AI25" s="25"/>
      <c r="AJ25" s="25"/>
    </row>
    <row r="26" spans="1:36" s="24" customFormat="1" ht="10.5" x14ac:dyDescent="0.15">
      <c r="A26" s="20"/>
      <c r="B26" s="21"/>
      <c r="C26" s="30" t="s">
        <v>228</v>
      </c>
      <c r="D26" s="22"/>
      <c r="E26" s="22"/>
      <c r="F26" s="193"/>
      <c r="G26" s="194"/>
      <c r="H26" s="194"/>
      <c r="I26" s="194"/>
      <c r="J26" s="194"/>
      <c r="K26" s="194"/>
      <c r="L26" s="194"/>
      <c r="M26" s="194"/>
      <c r="N26" s="194"/>
      <c r="O26" s="194"/>
      <c r="P26" s="194"/>
      <c r="Q26" s="194"/>
      <c r="R26" s="194"/>
      <c r="S26" s="195" t="s">
        <v>100</v>
      </c>
      <c r="T26" s="195" t="s">
        <v>100</v>
      </c>
      <c r="U26" s="195" t="s">
        <v>100</v>
      </c>
      <c r="V26" s="195" t="s">
        <v>100</v>
      </c>
      <c r="W26" s="194"/>
      <c r="X26" s="194"/>
      <c r="Y26" s="194"/>
      <c r="Z26" s="194"/>
      <c r="AA26" s="216"/>
    </row>
    <row r="27" spans="1:36" s="24" customFormat="1" ht="10.5" x14ac:dyDescent="0.15">
      <c r="A27" s="20">
        <v>11</v>
      </c>
      <c r="B27" s="21"/>
      <c r="C27" s="22"/>
      <c r="D27" s="22"/>
      <c r="E27" s="22"/>
      <c r="F27" s="193"/>
      <c r="G27" s="192"/>
      <c r="H27" s="192"/>
      <c r="I27" s="192"/>
      <c r="J27" s="192"/>
      <c r="K27" s="192"/>
      <c r="L27" s="192"/>
      <c r="M27" s="192"/>
      <c r="N27" s="192"/>
      <c r="O27" s="192"/>
      <c r="P27" s="192"/>
      <c r="Q27" s="192"/>
      <c r="R27" s="192"/>
      <c r="S27" s="192"/>
      <c r="T27" s="192"/>
      <c r="U27" s="192"/>
      <c r="V27" s="192"/>
      <c r="W27" s="192"/>
      <c r="X27" s="192"/>
      <c r="Y27" s="192"/>
      <c r="Z27" s="192"/>
      <c r="AA27" s="216"/>
    </row>
    <row r="28" spans="1:36" s="24" customFormat="1" ht="10.5" x14ac:dyDescent="0.15">
      <c r="A28" s="20"/>
      <c r="B28" s="21"/>
      <c r="C28" s="30" t="s">
        <v>228</v>
      </c>
      <c r="D28" s="22"/>
      <c r="E28" s="22"/>
      <c r="F28" s="193"/>
      <c r="G28" s="194"/>
      <c r="H28" s="194"/>
      <c r="I28" s="194"/>
      <c r="J28" s="194"/>
      <c r="K28" s="194"/>
      <c r="L28" s="194"/>
      <c r="M28" s="194"/>
      <c r="N28" s="194"/>
      <c r="O28" s="194"/>
      <c r="P28" s="194"/>
      <c r="Q28" s="194"/>
      <c r="R28" s="194"/>
      <c r="S28" s="195" t="s">
        <v>100</v>
      </c>
      <c r="T28" s="195" t="s">
        <v>100</v>
      </c>
      <c r="U28" s="195" t="s">
        <v>100</v>
      </c>
      <c r="V28" s="195" t="s">
        <v>100</v>
      </c>
      <c r="W28" s="194"/>
      <c r="X28" s="194"/>
      <c r="Y28" s="194"/>
      <c r="Z28" s="194"/>
      <c r="AA28" s="216"/>
    </row>
    <row r="29" spans="1:36" s="24" customFormat="1" ht="10.5" x14ac:dyDescent="0.15">
      <c r="A29" s="20">
        <v>12</v>
      </c>
      <c r="B29" s="21"/>
      <c r="C29" s="22"/>
      <c r="D29" s="22"/>
      <c r="E29" s="22"/>
      <c r="F29" s="193"/>
      <c r="G29" s="192"/>
      <c r="H29" s="192"/>
      <c r="I29" s="192"/>
      <c r="J29" s="192"/>
      <c r="K29" s="192"/>
      <c r="L29" s="192"/>
      <c r="M29" s="192"/>
      <c r="N29" s="192"/>
      <c r="O29" s="192"/>
      <c r="P29" s="192"/>
      <c r="Q29" s="192"/>
      <c r="R29" s="192"/>
      <c r="S29" s="192"/>
      <c r="T29" s="192"/>
      <c r="U29" s="192"/>
      <c r="V29" s="192"/>
      <c r="W29" s="192"/>
      <c r="X29" s="192"/>
      <c r="Y29" s="192"/>
      <c r="Z29" s="192"/>
      <c r="AA29" s="216"/>
    </row>
    <row r="30" spans="1:36" s="24" customFormat="1" ht="10.5" x14ac:dyDescent="0.15">
      <c r="A30" s="20"/>
      <c r="B30" s="21"/>
      <c r="C30" s="30" t="s">
        <v>228</v>
      </c>
      <c r="D30" s="22"/>
      <c r="E30" s="22"/>
      <c r="F30" s="193"/>
      <c r="G30" s="194"/>
      <c r="H30" s="194"/>
      <c r="I30" s="194"/>
      <c r="J30" s="194"/>
      <c r="K30" s="194"/>
      <c r="L30" s="194"/>
      <c r="M30" s="194"/>
      <c r="N30" s="194"/>
      <c r="O30" s="194"/>
      <c r="P30" s="194"/>
      <c r="Q30" s="194"/>
      <c r="R30" s="194"/>
      <c r="S30" s="195" t="s">
        <v>100</v>
      </c>
      <c r="T30" s="195" t="s">
        <v>100</v>
      </c>
      <c r="U30" s="195" t="s">
        <v>100</v>
      </c>
      <c r="V30" s="195" t="s">
        <v>100</v>
      </c>
      <c r="W30" s="194"/>
      <c r="X30" s="194"/>
      <c r="Y30" s="194"/>
      <c r="Z30" s="194"/>
      <c r="AA30" s="216"/>
    </row>
    <row r="31" spans="1:36" s="24" customFormat="1" ht="10.5" x14ac:dyDescent="0.15">
      <c r="A31" s="20">
        <v>13</v>
      </c>
      <c r="B31" s="21"/>
      <c r="C31" s="22"/>
      <c r="D31" s="22"/>
      <c r="E31" s="22"/>
      <c r="F31" s="193"/>
      <c r="G31" s="192"/>
      <c r="H31" s="192"/>
      <c r="I31" s="192"/>
      <c r="J31" s="192"/>
      <c r="K31" s="192"/>
      <c r="L31" s="192"/>
      <c r="M31" s="192"/>
      <c r="N31" s="192"/>
      <c r="O31" s="192"/>
      <c r="P31" s="192"/>
      <c r="Q31" s="192"/>
      <c r="R31" s="192"/>
      <c r="S31" s="192"/>
      <c r="T31" s="192"/>
      <c r="U31" s="192"/>
      <c r="V31" s="192"/>
      <c r="W31" s="192"/>
      <c r="X31" s="192"/>
      <c r="Y31" s="192"/>
      <c r="Z31" s="192"/>
      <c r="AA31" s="216"/>
    </row>
    <row r="32" spans="1:36" s="24" customFormat="1" ht="10.5" x14ac:dyDescent="0.15">
      <c r="A32" s="20"/>
      <c r="B32" s="21"/>
      <c r="C32" s="30" t="s">
        <v>228</v>
      </c>
      <c r="D32" s="22"/>
      <c r="E32" s="22"/>
      <c r="F32" s="193"/>
      <c r="G32" s="194"/>
      <c r="H32" s="194"/>
      <c r="I32" s="194"/>
      <c r="J32" s="194"/>
      <c r="K32" s="194"/>
      <c r="L32" s="194"/>
      <c r="M32" s="194"/>
      <c r="N32" s="194"/>
      <c r="O32" s="194"/>
      <c r="P32" s="194"/>
      <c r="Q32" s="194"/>
      <c r="R32" s="194"/>
      <c r="S32" s="195" t="s">
        <v>100</v>
      </c>
      <c r="T32" s="195" t="s">
        <v>100</v>
      </c>
      <c r="U32" s="195" t="s">
        <v>100</v>
      </c>
      <c r="V32" s="195" t="s">
        <v>100</v>
      </c>
      <c r="W32" s="194"/>
      <c r="X32" s="194"/>
      <c r="Y32" s="194"/>
      <c r="Z32" s="194"/>
      <c r="AA32" s="216"/>
    </row>
    <row r="33" spans="1:27" s="24" customFormat="1" ht="10.5" x14ac:dyDescent="0.15">
      <c r="A33" s="20">
        <v>14</v>
      </c>
      <c r="B33" s="21"/>
      <c r="C33" s="22"/>
      <c r="D33" s="22"/>
      <c r="E33" s="22"/>
      <c r="F33" s="193"/>
      <c r="G33" s="192"/>
      <c r="H33" s="192"/>
      <c r="I33" s="192"/>
      <c r="J33" s="192"/>
      <c r="K33" s="192"/>
      <c r="L33" s="192"/>
      <c r="M33" s="192"/>
      <c r="N33" s="192"/>
      <c r="O33" s="192"/>
      <c r="P33" s="192"/>
      <c r="Q33" s="192"/>
      <c r="R33" s="192"/>
      <c r="S33" s="192"/>
      <c r="T33" s="192"/>
      <c r="U33" s="192"/>
      <c r="V33" s="192"/>
      <c r="W33" s="192"/>
      <c r="X33" s="192"/>
      <c r="Y33" s="192"/>
      <c r="Z33" s="192"/>
      <c r="AA33" s="216"/>
    </row>
    <row r="34" spans="1:27" s="24" customFormat="1" ht="10.5" x14ac:dyDescent="0.15">
      <c r="A34" s="20"/>
      <c r="B34" s="21"/>
      <c r="C34" s="30" t="s">
        <v>228</v>
      </c>
      <c r="D34" s="22"/>
      <c r="E34" s="22"/>
      <c r="F34" s="193"/>
      <c r="G34" s="194"/>
      <c r="H34" s="194"/>
      <c r="I34" s="194"/>
      <c r="J34" s="194"/>
      <c r="K34" s="194"/>
      <c r="L34" s="194"/>
      <c r="M34" s="194"/>
      <c r="N34" s="194"/>
      <c r="O34" s="194"/>
      <c r="P34" s="194"/>
      <c r="Q34" s="194"/>
      <c r="R34" s="194"/>
      <c r="S34" s="195" t="s">
        <v>100</v>
      </c>
      <c r="T34" s="195" t="s">
        <v>100</v>
      </c>
      <c r="U34" s="195" t="s">
        <v>100</v>
      </c>
      <c r="V34" s="195" t="s">
        <v>100</v>
      </c>
      <c r="W34" s="194"/>
      <c r="X34" s="194"/>
      <c r="Y34" s="194"/>
      <c r="Z34" s="194"/>
      <c r="AA34" s="216"/>
    </row>
    <row r="35" spans="1:27" s="24" customFormat="1" ht="10.5" x14ac:dyDescent="0.15">
      <c r="A35" s="20">
        <v>15</v>
      </c>
      <c r="B35" s="21"/>
      <c r="C35" s="22"/>
      <c r="D35" s="22"/>
      <c r="E35" s="22"/>
      <c r="F35" s="193"/>
      <c r="G35" s="192"/>
      <c r="H35" s="192"/>
      <c r="I35" s="192"/>
      <c r="J35" s="192"/>
      <c r="K35" s="192"/>
      <c r="L35" s="192"/>
      <c r="M35" s="192"/>
      <c r="N35" s="192"/>
      <c r="O35" s="192"/>
      <c r="P35" s="192"/>
      <c r="Q35" s="192"/>
      <c r="R35" s="192"/>
      <c r="S35" s="192"/>
      <c r="T35" s="192"/>
      <c r="U35" s="192"/>
      <c r="V35" s="192"/>
      <c r="W35" s="192"/>
      <c r="X35" s="192"/>
      <c r="Y35" s="192"/>
      <c r="Z35" s="192"/>
      <c r="AA35" s="216"/>
    </row>
    <row r="36" spans="1:27" s="24" customFormat="1" ht="10.5" x14ac:dyDescent="0.15">
      <c r="A36" s="20"/>
      <c r="B36" s="21"/>
      <c r="C36" s="30" t="s">
        <v>228</v>
      </c>
      <c r="D36" s="22"/>
      <c r="E36" s="22"/>
      <c r="F36" s="193"/>
      <c r="G36" s="194"/>
      <c r="H36" s="194"/>
      <c r="I36" s="194"/>
      <c r="J36" s="194"/>
      <c r="K36" s="194"/>
      <c r="L36" s="194"/>
      <c r="M36" s="194"/>
      <c r="N36" s="194"/>
      <c r="O36" s="194"/>
      <c r="P36" s="194"/>
      <c r="Q36" s="194"/>
      <c r="R36" s="194"/>
      <c r="S36" s="195" t="s">
        <v>100</v>
      </c>
      <c r="T36" s="195" t="s">
        <v>100</v>
      </c>
      <c r="U36" s="195" t="s">
        <v>100</v>
      </c>
      <c r="V36" s="195" t="s">
        <v>100</v>
      </c>
      <c r="W36" s="194"/>
      <c r="X36" s="194"/>
      <c r="Y36" s="194"/>
      <c r="Z36" s="194"/>
      <c r="AA36" s="216"/>
    </row>
    <row r="37" spans="1:27" s="24" customFormat="1" ht="10.5" x14ac:dyDescent="0.15">
      <c r="A37" s="20">
        <v>16</v>
      </c>
      <c r="B37" s="21"/>
      <c r="C37" s="22"/>
      <c r="D37" s="22"/>
      <c r="E37" s="22"/>
      <c r="F37" s="193"/>
      <c r="G37" s="192"/>
      <c r="H37" s="192"/>
      <c r="I37" s="192"/>
      <c r="J37" s="192"/>
      <c r="K37" s="192"/>
      <c r="L37" s="192"/>
      <c r="M37" s="192"/>
      <c r="N37" s="192"/>
      <c r="O37" s="192"/>
      <c r="P37" s="192"/>
      <c r="Q37" s="192"/>
      <c r="R37" s="192"/>
      <c r="S37" s="192"/>
      <c r="T37" s="192"/>
      <c r="U37" s="192"/>
      <c r="V37" s="192"/>
      <c r="W37" s="192"/>
      <c r="X37" s="192"/>
      <c r="Y37" s="192"/>
      <c r="Z37" s="192"/>
      <c r="AA37" s="216"/>
    </row>
    <row r="38" spans="1:27" s="24" customFormat="1" ht="10.5" x14ac:dyDescent="0.15">
      <c r="A38" s="20"/>
      <c r="B38" s="21"/>
      <c r="C38" s="30" t="s">
        <v>228</v>
      </c>
      <c r="D38" s="22"/>
      <c r="E38" s="22"/>
      <c r="F38" s="193"/>
      <c r="G38" s="194"/>
      <c r="H38" s="194"/>
      <c r="I38" s="194"/>
      <c r="J38" s="194"/>
      <c r="K38" s="194"/>
      <c r="L38" s="194"/>
      <c r="M38" s="194"/>
      <c r="N38" s="194"/>
      <c r="O38" s="194"/>
      <c r="P38" s="194"/>
      <c r="Q38" s="194"/>
      <c r="R38" s="194"/>
      <c r="S38" s="195" t="s">
        <v>100</v>
      </c>
      <c r="T38" s="195" t="s">
        <v>100</v>
      </c>
      <c r="U38" s="195" t="s">
        <v>100</v>
      </c>
      <c r="V38" s="195" t="s">
        <v>100</v>
      </c>
      <c r="W38" s="194"/>
      <c r="X38" s="194"/>
      <c r="Y38" s="194"/>
      <c r="Z38" s="194"/>
      <c r="AA38" s="216"/>
    </row>
    <row r="39" spans="1:27" s="24" customFormat="1" ht="10.5" x14ac:dyDescent="0.15">
      <c r="A39" s="20">
        <v>17</v>
      </c>
      <c r="B39" s="21"/>
      <c r="C39" s="22"/>
      <c r="D39" s="22"/>
      <c r="E39" s="22"/>
      <c r="F39" s="193"/>
      <c r="G39" s="192"/>
      <c r="H39" s="192"/>
      <c r="I39" s="192"/>
      <c r="J39" s="192"/>
      <c r="K39" s="192"/>
      <c r="L39" s="192"/>
      <c r="M39" s="192"/>
      <c r="N39" s="192"/>
      <c r="O39" s="192"/>
      <c r="P39" s="192"/>
      <c r="Q39" s="192"/>
      <c r="R39" s="192"/>
      <c r="S39" s="192"/>
      <c r="T39" s="192"/>
      <c r="U39" s="192"/>
      <c r="V39" s="192"/>
      <c r="W39" s="192"/>
      <c r="X39" s="192"/>
      <c r="Y39" s="192"/>
      <c r="Z39" s="192"/>
      <c r="AA39" s="216"/>
    </row>
    <row r="40" spans="1:27" s="24" customFormat="1" ht="10.5" x14ac:dyDescent="0.15">
      <c r="A40" s="20"/>
      <c r="B40" s="21"/>
      <c r="C40" s="30" t="s">
        <v>228</v>
      </c>
      <c r="D40" s="22"/>
      <c r="E40" s="22"/>
      <c r="F40" s="193"/>
      <c r="G40" s="194"/>
      <c r="H40" s="194"/>
      <c r="I40" s="194"/>
      <c r="J40" s="194"/>
      <c r="K40" s="194"/>
      <c r="L40" s="194"/>
      <c r="M40" s="194"/>
      <c r="N40" s="194"/>
      <c r="O40" s="194"/>
      <c r="P40" s="194"/>
      <c r="Q40" s="194"/>
      <c r="R40" s="194"/>
      <c r="S40" s="195" t="s">
        <v>100</v>
      </c>
      <c r="T40" s="195" t="s">
        <v>100</v>
      </c>
      <c r="U40" s="195" t="s">
        <v>100</v>
      </c>
      <c r="V40" s="195" t="s">
        <v>100</v>
      </c>
      <c r="W40" s="194"/>
      <c r="X40" s="194"/>
      <c r="Y40" s="194"/>
      <c r="Z40" s="194"/>
      <c r="AA40" s="216"/>
    </row>
    <row r="41" spans="1:27" s="24" customFormat="1" ht="10.5" x14ac:dyDescent="0.15">
      <c r="A41" s="20">
        <v>18</v>
      </c>
      <c r="B41" s="21"/>
      <c r="C41" s="22"/>
      <c r="D41" s="22"/>
      <c r="E41" s="22"/>
      <c r="F41" s="193"/>
      <c r="G41" s="192"/>
      <c r="H41" s="192"/>
      <c r="I41" s="192"/>
      <c r="J41" s="192"/>
      <c r="K41" s="192"/>
      <c r="L41" s="192"/>
      <c r="M41" s="192"/>
      <c r="N41" s="192"/>
      <c r="O41" s="192"/>
      <c r="P41" s="192"/>
      <c r="Q41" s="192"/>
      <c r="R41" s="192"/>
      <c r="S41" s="192"/>
      <c r="T41" s="192"/>
      <c r="U41" s="192"/>
      <c r="V41" s="192"/>
      <c r="W41" s="192"/>
      <c r="X41" s="192"/>
      <c r="Y41" s="192"/>
      <c r="Z41" s="192"/>
      <c r="AA41" s="216"/>
    </row>
    <row r="42" spans="1:27" s="24" customFormat="1" ht="10.5" x14ac:dyDescent="0.15">
      <c r="A42" s="20"/>
      <c r="B42" s="21"/>
      <c r="C42" s="30" t="s">
        <v>228</v>
      </c>
      <c r="D42" s="22"/>
      <c r="E42" s="22"/>
      <c r="F42" s="193"/>
      <c r="G42" s="194"/>
      <c r="H42" s="194"/>
      <c r="I42" s="194"/>
      <c r="J42" s="194"/>
      <c r="K42" s="194"/>
      <c r="L42" s="194"/>
      <c r="M42" s="194"/>
      <c r="N42" s="194"/>
      <c r="O42" s="194"/>
      <c r="P42" s="194"/>
      <c r="Q42" s="194"/>
      <c r="R42" s="194"/>
      <c r="S42" s="195" t="s">
        <v>100</v>
      </c>
      <c r="T42" s="195" t="s">
        <v>100</v>
      </c>
      <c r="U42" s="195" t="s">
        <v>100</v>
      </c>
      <c r="V42" s="195" t="s">
        <v>100</v>
      </c>
      <c r="W42" s="194"/>
      <c r="X42" s="194"/>
      <c r="Y42" s="194"/>
      <c r="Z42" s="194"/>
      <c r="AA42" s="216"/>
    </row>
    <row r="43" spans="1:27" s="24" customFormat="1" ht="10.5" x14ac:dyDescent="0.15">
      <c r="A43" s="20">
        <v>19</v>
      </c>
      <c r="B43" s="21"/>
      <c r="C43" s="22"/>
      <c r="D43" s="22"/>
      <c r="E43" s="22"/>
      <c r="F43" s="193"/>
      <c r="G43" s="192"/>
      <c r="H43" s="192"/>
      <c r="I43" s="192"/>
      <c r="J43" s="192"/>
      <c r="K43" s="192"/>
      <c r="L43" s="192"/>
      <c r="M43" s="192"/>
      <c r="N43" s="192"/>
      <c r="O43" s="192"/>
      <c r="P43" s="192"/>
      <c r="Q43" s="192"/>
      <c r="R43" s="192"/>
      <c r="S43" s="192"/>
      <c r="T43" s="192"/>
      <c r="U43" s="192"/>
      <c r="V43" s="192"/>
      <c r="W43" s="192"/>
      <c r="X43" s="192"/>
      <c r="Y43" s="192"/>
      <c r="Z43" s="192"/>
      <c r="AA43" s="216"/>
    </row>
    <row r="44" spans="1:27" s="24" customFormat="1" ht="10.5" x14ac:dyDescent="0.15">
      <c r="A44" s="20"/>
      <c r="B44" s="21"/>
      <c r="C44" s="30" t="s">
        <v>228</v>
      </c>
      <c r="D44" s="22"/>
      <c r="E44" s="22"/>
      <c r="F44" s="193"/>
      <c r="G44" s="194"/>
      <c r="H44" s="194"/>
      <c r="I44" s="194"/>
      <c r="J44" s="194"/>
      <c r="K44" s="194"/>
      <c r="L44" s="194"/>
      <c r="M44" s="194"/>
      <c r="N44" s="194"/>
      <c r="O44" s="194"/>
      <c r="P44" s="194"/>
      <c r="Q44" s="194"/>
      <c r="R44" s="194"/>
      <c r="S44" s="195" t="s">
        <v>100</v>
      </c>
      <c r="T44" s="195" t="s">
        <v>100</v>
      </c>
      <c r="U44" s="195" t="s">
        <v>100</v>
      </c>
      <c r="V44" s="195" t="s">
        <v>100</v>
      </c>
      <c r="W44" s="194"/>
      <c r="X44" s="194"/>
      <c r="Y44" s="194"/>
      <c r="Z44" s="194"/>
      <c r="AA44" s="216"/>
    </row>
    <row r="45" spans="1:27" s="24" customFormat="1" ht="10.5" x14ac:dyDescent="0.15">
      <c r="A45" s="20">
        <v>20</v>
      </c>
      <c r="B45" s="21"/>
      <c r="C45" s="22"/>
      <c r="D45" s="22"/>
      <c r="E45" s="22"/>
      <c r="F45" s="193"/>
      <c r="G45" s="192"/>
      <c r="H45" s="192"/>
      <c r="I45" s="192"/>
      <c r="J45" s="192"/>
      <c r="K45" s="192"/>
      <c r="L45" s="192"/>
      <c r="M45" s="192"/>
      <c r="N45" s="192"/>
      <c r="O45" s="192"/>
      <c r="P45" s="192"/>
      <c r="Q45" s="192"/>
      <c r="R45" s="192"/>
      <c r="S45" s="192"/>
      <c r="T45" s="192"/>
      <c r="U45" s="192"/>
      <c r="V45" s="192"/>
      <c r="W45" s="192"/>
      <c r="X45" s="192"/>
      <c r="Y45" s="192"/>
      <c r="Z45" s="192"/>
      <c r="AA45" s="216"/>
    </row>
    <row r="46" spans="1:27" s="24" customFormat="1" ht="10.5" x14ac:dyDescent="0.15">
      <c r="A46" s="20"/>
      <c r="B46" s="21"/>
      <c r="C46" s="30" t="s">
        <v>228</v>
      </c>
      <c r="D46" s="22"/>
      <c r="E46" s="22"/>
      <c r="F46" s="193"/>
      <c r="G46" s="194"/>
      <c r="H46" s="194"/>
      <c r="I46" s="194"/>
      <c r="J46" s="194"/>
      <c r="K46" s="194"/>
      <c r="L46" s="194"/>
      <c r="M46" s="194"/>
      <c r="N46" s="194"/>
      <c r="O46" s="194"/>
      <c r="P46" s="194"/>
      <c r="Q46" s="194"/>
      <c r="R46" s="194"/>
      <c r="S46" s="195" t="s">
        <v>100</v>
      </c>
      <c r="T46" s="195" t="s">
        <v>100</v>
      </c>
      <c r="U46" s="195" t="s">
        <v>100</v>
      </c>
      <c r="V46" s="195" t="s">
        <v>100</v>
      </c>
      <c r="W46" s="194"/>
      <c r="X46" s="194"/>
      <c r="Y46" s="194"/>
      <c r="Z46" s="194"/>
      <c r="AA46" s="216"/>
    </row>
    <row r="47" spans="1:27" s="24" customFormat="1" ht="10.5" x14ac:dyDescent="0.15">
      <c r="A47" s="20">
        <v>21</v>
      </c>
      <c r="B47" s="21"/>
      <c r="C47" s="22"/>
      <c r="D47" s="22"/>
      <c r="E47" s="22"/>
      <c r="F47" s="193"/>
      <c r="G47" s="192"/>
      <c r="H47" s="192"/>
      <c r="I47" s="192"/>
      <c r="J47" s="192"/>
      <c r="K47" s="192"/>
      <c r="L47" s="192"/>
      <c r="M47" s="192"/>
      <c r="N47" s="192"/>
      <c r="O47" s="192"/>
      <c r="P47" s="192"/>
      <c r="Q47" s="192"/>
      <c r="R47" s="192"/>
      <c r="S47" s="192"/>
      <c r="T47" s="192"/>
      <c r="U47" s="192"/>
      <c r="V47" s="192"/>
      <c r="W47" s="192"/>
      <c r="X47" s="192"/>
      <c r="Y47" s="192"/>
      <c r="Z47" s="192"/>
      <c r="AA47" s="216"/>
    </row>
    <row r="48" spans="1:27" s="24" customFormat="1" ht="10.5" x14ac:dyDescent="0.15">
      <c r="A48" s="20"/>
      <c r="B48" s="21"/>
      <c r="C48" s="30" t="s">
        <v>228</v>
      </c>
      <c r="D48" s="22"/>
      <c r="E48" s="22"/>
      <c r="F48" s="193"/>
      <c r="G48" s="194"/>
      <c r="H48" s="194"/>
      <c r="I48" s="194"/>
      <c r="J48" s="194"/>
      <c r="K48" s="194"/>
      <c r="L48" s="194"/>
      <c r="M48" s="194"/>
      <c r="N48" s="194"/>
      <c r="O48" s="194"/>
      <c r="P48" s="194"/>
      <c r="Q48" s="194"/>
      <c r="R48" s="194"/>
      <c r="S48" s="195" t="s">
        <v>100</v>
      </c>
      <c r="T48" s="195" t="s">
        <v>100</v>
      </c>
      <c r="U48" s="195" t="s">
        <v>100</v>
      </c>
      <c r="V48" s="195" t="s">
        <v>100</v>
      </c>
      <c r="W48" s="194"/>
      <c r="X48" s="194"/>
      <c r="Y48" s="194"/>
      <c r="Z48" s="194"/>
      <c r="AA48" s="216"/>
    </row>
    <row r="49" spans="1:27" s="24" customFormat="1" ht="10.5" x14ac:dyDescent="0.15">
      <c r="A49" s="20">
        <v>22</v>
      </c>
      <c r="B49" s="21"/>
      <c r="C49" s="22"/>
      <c r="D49" s="22"/>
      <c r="E49" s="22"/>
      <c r="F49" s="193"/>
      <c r="G49" s="192"/>
      <c r="H49" s="192"/>
      <c r="I49" s="192"/>
      <c r="J49" s="192"/>
      <c r="K49" s="192"/>
      <c r="L49" s="192"/>
      <c r="M49" s="192"/>
      <c r="N49" s="192"/>
      <c r="O49" s="192"/>
      <c r="P49" s="192"/>
      <c r="Q49" s="192"/>
      <c r="R49" s="192"/>
      <c r="S49" s="192"/>
      <c r="T49" s="192"/>
      <c r="U49" s="192"/>
      <c r="V49" s="192"/>
      <c r="W49" s="192"/>
      <c r="X49" s="192"/>
      <c r="Y49" s="192"/>
      <c r="Z49" s="192"/>
      <c r="AA49" s="216"/>
    </row>
    <row r="50" spans="1:27" s="24" customFormat="1" ht="10.5" x14ac:dyDescent="0.15">
      <c r="A50" s="20"/>
      <c r="B50" s="21"/>
      <c r="C50" s="30" t="s">
        <v>228</v>
      </c>
      <c r="D50" s="22"/>
      <c r="E50" s="22"/>
      <c r="F50" s="193"/>
      <c r="G50" s="194"/>
      <c r="H50" s="194"/>
      <c r="I50" s="194"/>
      <c r="J50" s="194"/>
      <c r="K50" s="194"/>
      <c r="L50" s="194"/>
      <c r="M50" s="194"/>
      <c r="N50" s="194"/>
      <c r="O50" s="194"/>
      <c r="P50" s="194"/>
      <c r="Q50" s="194"/>
      <c r="R50" s="194"/>
      <c r="S50" s="195" t="s">
        <v>100</v>
      </c>
      <c r="T50" s="195" t="s">
        <v>100</v>
      </c>
      <c r="U50" s="195" t="s">
        <v>100</v>
      </c>
      <c r="V50" s="195" t="s">
        <v>100</v>
      </c>
      <c r="W50" s="194"/>
      <c r="X50" s="194"/>
      <c r="Y50" s="194"/>
      <c r="Z50" s="194"/>
      <c r="AA50" s="216"/>
    </row>
    <row r="51" spans="1:27" s="24" customFormat="1" ht="10.5" x14ac:dyDescent="0.15">
      <c r="A51" s="20">
        <v>23</v>
      </c>
      <c r="B51" s="21"/>
      <c r="C51" s="22"/>
      <c r="D51" s="22"/>
      <c r="E51" s="22"/>
      <c r="F51" s="193"/>
      <c r="G51" s="192"/>
      <c r="H51" s="192"/>
      <c r="I51" s="192"/>
      <c r="J51" s="192"/>
      <c r="K51" s="192"/>
      <c r="L51" s="192"/>
      <c r="M51" s="192"/>
      <c r="N51" s="192"/>
      <c r="O51" s="192"/>
      <c r="P51" s="192"/>
      <c r="Q51" s="192"/>
      <c r="R51" s="192"/>
      <c r="S51" s="192"/>
      <c r="T51" s="192"/>
      <c r="U51" s="192"/>
      <c r="V51" s="192"/>
      <c r="W51" s="192"/>
      <c r="X51" s="192"/>
      <c r="Y51" s="192"/>
      <c r="Z51" s="192"/>
      <c r="AA51" s="216"/>
    </row>
    <row r="52" spans="1:27" s="24" customFormat="1" ht="10.5" x14ac:dyDescent="0.15">
      <c r="A52" s="20"/>
      <c r="B52" s="21"/>
      <c r="C52" s="30" t="s">
        <v>228</v>
      </c>
      <c r="D52" s="22"/>
      <c r="E52" s="22"/>
      <c r="F52" s="193"/>
      <c r="G52" s="194"/>
      <c r="H52" s="194"/>
      <c r="I52" s="194"/>
      <c r="J52" s="194"/>
      <c r="K52" s="194"/>
      <c r="L52" s="194"/>
      <c r="M52" s="194"/>
      <c r="N52" s="194"/>
      <c r="O52" s="194"/>
      <c r="P52" s="194"/>
      <c r="Q52" s="194"/>
      <c r="R52" s="194"/>
      <c r="S52" s="195" t="s">
        <v>100</v>
      </c>
      <c r="T52" s="195" t="s">
        <v>100</v>
      </c>
      <c r="U52" s="195" t="s">
        <v>100</v>
      </c>
      <c r="V52" s="195" t="s">
        <v>100</v>
      </c>
      <c r="W52" s="194"/>
      <c r="X52" s="194"/>
      <c r="Y52" s="194"/>
      <c r="Z52" s="194"/>
      <c r="AA52" s="216"/>
    </row>
    <row r="53" spans="1:27" s="24" customFormat="1" ht="10.5" x14ac:dyDescent="0.15">
      <c r="A53" s="20">
        <v>24</v>
      </c>
      <c r="B53" s="21"/>
      <c r="C53" s="22"/>
      <c r="D53" s="22"/>
      <c r="E53" s="22"/>
      <c r="F53" s="193"/>
      <c r="G53" s="192"/>
      <c r="H53" s="192"/>
      <c r="I53" s="192"/>
      <c r="J53" s="192"/>
      <c r="K53" s="192"/>
      <c r="L53" s="192"/>
      <c r="M53" s="192"/>
      <c r="N53" s="192"/>
      <c r="O53" s="192"/>
      <c r="P53" s="192"/>
      <c r="Q53" s="192"/>
      <c r="R53" s="192"/>
      <c r="S53" s="192"/>
      <c r="T53" s="192"/>
      <c r="U53" s="192"/>
      <c r="V53" s="192"/>
      <c r="W53" s="192"/>
      <c r="X53" s="192"/>
      <c r="Y53" s="192"/>
      <c r="Z53" s="192"/>
      <c r="AA53" s="216"/>
    </row>
    <row r="54" spans="1:27" s="24" customFormat="1" ht="10.5" x14ac:dyDescent="0.15">
      <c r="A54" s="20"/>
      <c r="B54" s="21"/>
      <c r="C54" s="30" t="s">
        <v>228</v>
      </c>
      <c r="D54" s="22"/>
      <c r="E54" s="22"/>
      <c r="F54" s="193"/>
      <c r="G54" s="194"/>
      <c r="H54" s="194"/>
      <c r="I54" s="194"/>
      <c r="J54" s="194"/>
      <c r="K54" s="194"/>
      <c r="L54" s="194"/>
      <c r="M54" s="194"/>
      <c r="N54" s="194"/>
      <c r="O54" s="194"/>
      <c r="P54" s="194"/>
      <c r="Q54" s="194"/>
      <c r="R54" s="194"/>
      <c r="S54" s="195" t="s">
        <v>100</v>
      </c>
      <c r="T54" s="195" t="s">
        <v>100</v>
      </c>
      <c r="U54" s="195" t="s">
        <v>100</v>
      </c>
      <c r="V54" s="195" t="s">
        <v>100</v>
      </c>
      <c r="W54" s="194"/>
      <c r="X54" s="194"/>
      <c r="Y54" s="194"/>
      <c r="Z54" s="194"/>
      <c r="AA54" s="216"/>
    </row>
    <row r="55" spans="1:27" s="24" customFormat="1" ht="10.5" x14ac:dyDescent="0.15">
      <c r="A55" s="20">
        <v>25</v>
      </c>
      <c r="B55" s="21"/>
      <c r="C55" s="22"/>
      <c r="D55" s="22"/>
      <c r="E55" s="22"/>
      <c r="F55" s="193"/>
      <c r="G55" s="192"/>
      <c r="H55" s="192"/>
      <c r="I55" s="192"/>
      <c r="J55" s="192"/>
      <c r="K55" s="192"/>
      <c r="L55" s="192"/>
      <c r="M55" s="192"/>
      <c r="N55" s="192"/>
      <c r="O55" s="192"/>
      <c r="P55" s="192"/>
      <c r="Q55" s="192"/>
      <c r="R55" s="192"/>
      <c r="S55" s="192"/>
      <c r="T55" s="192"/>
      <c r="U55" s="192"/>
      <c r="V55" s="192"/>
      <c r="W55" s="192"/>
      <c r="X55" s="192"/>
      <c r="Y55" s="192"/>
      <c r="Z55" s="192"/>
      <c r="AA55" s="216"/>
    </row>
    <row r="56" spans="1:27" s="24" customFormat="1" ht="10.5" x14ac:dyDescent="0.15">
      <c r="A56" s="20"/>
      <c r="B56" s="21"/>
      <c r="C56" s="30" t="s">
        <v>228</v>
      </c>
      <c r="D56" s="22"/>
      <c r="E56" s="22"/>
      <c r="F56" s="193"/>
      <c r="G56" s="194"/>
      <c r="H56" s="194"/>
      <c r="I56" s="194"/>
      <c r="J56" s="194"/>
      <c r="K56" s="194"/>
      <c r="L56" s="194"/>
      <c r="M56" s="194"/>
      <c r="N56" s="194"/>
      <c r="O56" s="194"/>
      <c r="P56" s="194"/>
      <c r="Q56" s="194"/>
      <c r="R56" s="194"/>
      <c r="S56" s="195" t="s">
        <v>100</v>
      </c>
      <c r="T56" s="195" t="s">
        <v>100</v>
      </c>
      <c r="U56" s="195" t="s">
        <v>100</v>
      </c>
      <c r="V56" s="195" t="s">
        <v>100</v>
      </c>
      <c r="W56" s="194"/>
      <c r="X56" s="194"/>
      <c r="Y56" s="194"/>
      <c r="Z56" s="194"/>
      <c r="AA56" s="216"/>
    </row>
    <row r="57" spans="1:27" s="24" customFormat="1" ht="10.5" x14ac:dyDescent="0.15">
      <c r="A57" s="20">
        <v>26</v>
      </c>
      <c r="B57" s="21"/>
      <c r="C57" s="22"/>
      <c r="D57" s="22"/>
      <c r="E57" s="22"/>
      <c r="F57" s="193"/>
      <c r="G57" s="192"/>
      <c r="H57" s="192"/>
      <c r="I57" s="192"/>
      <c r="J57" s="192"/>
      <c r="K57" s="192"/>
      <c r="L57" s="192"/>
      <c r="M57" s="192"/>
      <c r="N57" s="192"/>
      <c r="O57" s="192"/>
      <c r="P57" s="192"/>
      <c r="Q57" s="192"/>
      <c r="R57" s="192"/>
      <c r="S57" s="192"/>
      <c r="T57" s="192"/>
      <c r="U57" s="192"/>
      <c r="V57" s="192"/>
      <c r="W57" s="192"/>
      <c r="X57" s="192"/>
      <c r="Y57" s="192"/>
      <c r="Z57" s="192"/>
      <c r="AA57" s="216"/>
    </row>
    <row r="58" spans="1:27" s="24" customFormat="1" ht="10.5" x14ac:dyDescent="0.15">
      <c r="A58" s="20"/>
      <c r="B58" s="21"/>
      <c r="C58" s="30" t="s">
        <v>228</v>
      </c>
      <c r="D58" s="22"/>
      <c r="E58" s="22"/>
      <c r="F58" s="193"/>
      <c r="G58" s="194"/>
      <c r="H58" s="194"/>
      <c r="I58" s="194"/>
      <c r="J58" s="194"/>
      <c r="K58" s="194"/>
      <c r="L58" s="194"/>
      <c r="M58" s="194"/>
      <c r="N58" s="194"/>
      <c r="O58" s="194"/>
      <c r="P58" s="194"/>
      <c r="Q58" s="194"/>
      <c r="R58" s="194"/>
      <c r="S58" s="195" t="s">
        <v>100</v>
      </c>
      <c r="T58" s="195" t="s">
        <v>100</v>
      </c>
      <c r="U58" s="195" t="s">
        <v>100</v>
      </c>
      <c r="V58" s="195" t="s">
        <v>100</v>
      </c>
      <c r="W58" s="194"/>
      <c r="X58" s="194"/>
      <c r="Y58" s="194"/>
      <c r="Z58" s="194"/>
      <c r="AA58" s="216"/>
    </row>
    <row r="59" spans="1:27" s="24" customFormat="1" ht="10.5" x14ac:dyDescent="0.15">
      <c r="A59" s="20">
        <v>27</v>
      </c>
      <c r="B59" s="21"/>
      <c r="C59" s="22"/>
      <c r="D59" s="22"/>
      <c r="E59" s="22"/>
      <c r="F59" s="193"/>
      <c r="G59" s="192"/>
      <c r="H59" s="192"/>
      <c r="I59" s="192"/>
      <c r="J59" s="192"/>
      <c r="K59" s="192"/>
      <c r="L59" s="192"/>
      <c r="M59" s="192"/>
      <c r="N59" s="192"/>
      <c r="O59" s="192"/>
      <c r="P59" s="192"/>
      <c r="Q59" s="192"/>
      <c r="R59" s="192"/>
      <c r="S59" s="192"/>
      <c r="T59" s="192"/>
      <c r="U59" s="192"/>
      <c r="V59" s="192"/>
      <c r="W59" s="192"/>
      <c r="X59" s="192"/>
      <c r="Y59" s="192"/>
      <c r="Z59" s="192"/>
      <c r="AA59" s="216"/>
    </row>
    <row r="60" spans="1:27" s="24" customFormat="1" ht="10.5" x14ac:dyDescent="0.15">
      <c r="A60" s="20"/>
      <c r="B60" s="21"/>
      <c r="C60" s="30" t="s">
        <v>228</v>
      </c>
      <c r="D60" s="22"/>
      <c r="E60" s="22"/>
      <c r="F60" s="193"/>
      <c r="G60" s="194"/>
      <c r="H60" s="194"/>
      <c r="I60" s="194"/>
      <c r="J60" s="194"/>
      <c r="K60" s="194"/>
      <c r="L60" s="194"/>
      <c r="M60" s="194"/>
      <c r="N60" s="194"/>
      <c r="O60" s="194"/>
      <c r="P60" s="194"/>
      <c r="Q60" s="194"/>
      <c r="R60" s="194"/>
      <c r="S60" s="195" t="s">
        <v>100</v>
      </c>
      <c r="T60" s="195" t="s">
        <v>100</v>
      </c>
      <c r="U60" s="195" t="s">
        <v>100</v>
      </c>
      <c r="V60" s="195" t="s">
        <v>100</v>
      </c>
      <c r="W60" s="194"/>
      <c r="X60" s="194"/>
      <c r="Y60" s="194"/>
      <c r="Z60" s="194"/>
      <c r="AA60" s="216"/>
    </row>
    <row r="61" spans="1:27" s="24" customFormat="1" ht="10.5" x14ac:dyDescent="0.15">
      <c r="A61" s="20">
        <v>28</v>
      </c>
      <c r="B61" s="21"/>
      <c r="C61" s="22"/>
      <c r="D61" s="22"/>
      <c r="E61" s="22"/>
      <c r="F61" s="193"/>
      <c r="G61" s="192"/>
      <c r="H61" s="192"/>
      <c r="I61" s="192"/>
      <c r="J61" s="192"/>
      <c r="K61" s="192"/>
      <c r="L61" s="192"/>
      <c r="M61" s="192"/>
      <c r="N61" s="192"/>
      <c r="O61" s="192"/>
      <c r="P61" s="192"/>
      <c r="Q61" s="192"/>
      <c r="R61" s="192"/>
      <c r="S61" s="192"/>
      <c r="T61" s="192"/>
      <c r="U61" s="192"/>
      <c r="V61" s="192"/>
      <c r="W61" s="192"/>
      <c r="X61" s="192"/>
      <c r="Y61" s="192"/>
      <c r="Z61" s="192"/>
      <c r="AA61" s="216"/>
    </row>
    <row r="62" spans="1:27" s="24" customFormat="1" ht="10.5" x14ac:dyDescent="0.15">
      <c r="A62" s="20"/>
      <c r="B62" s="21"/>
      <c r="C62" s="30" t="s">
        <v>228</v>
      </c>
      <c r="D62" s="22"/>
      <c r="E62" s="22"/>
      <c r="F62" s="193"/>
      <c r="G62" s="194"/>
      <c r="H62" s="194"/>
      <c r="I62" s="194"/>
      <c r="J62" s="194"/>
      <c r="K62" s="194"/>
      <c r="L62" s="194"/>
      <c r="M62" s="194"/>
      <c r="N62" s="194"/>
      <c r="O62" s="194"/>
      <c r="P62" s="194"/>
      <c r="Q62" s="194"/>
      <c r="R62" s="194"/>
      <c r="S62" s="195" t="s">
        <v>100</v>
      </c>
      <c r="T62" s="195" t="s">
        <v>100</v>
      </c>
      <c r="U62" s="195" t="s">
        <v>100</v>
      </c>
      <c r="V62" s="195" t="s">
        <v>100</v>
      </c>
      <c r="W62" s="194"/>
      <c r="X62" s="194"/>
      <c r="Y62" s="194"/>
      <c r="Z62" s="194"/>
      <c r="AA62" s="216"/>
    </row>
    <row r="63" spans="1:27" s="24" customFormat="1" ht="10.5" x14ac:dyDescent="0.15">
      <c r="A63" s="20">
        <v>29</v>
      </c>
      <c r="B63" s="21"/>
      <c r="C63" s="22"/>
      <c r="D63" s="22"/>
      <c r="E63" s="22"/>
      <c r="F63" s="193"/>
      <c r="G63" s="192"/>
      <c r="H63" s="192"/>
      <c r="I63" s="192"/>
      <c r="J63" s="192"/>
      <c r="K63" s="192"/>
      <c r="L63" s="192"/>
      <c r="M63" s="192"/>
      <c r="N63" s="192"/>
      <c r="O63" s="192"/>
      <c r="P63" s="192"/>
      <c r="Q63" s="192"/>
      <c r="R63" s="192"/>
      <c r="S63" s="192"/>
      <c r="T63" s="192"/>
      <c r="U63" s="192"/>
      <c r="V63" s="192"/>
      <c r="W63" s="192"/>
      <c r="X63" s="192"/>
      <c r="Y63" s="192"/>
      <c r="Z63" s="192"/>
      <c r="AA63" s="216"/>
    </row>
    <row r="64" spans="1:27" s="24" customFormat="1" ht="10.5" x14ac:dyDescent="0.15">
      <c r="A64" s="20"/>
      <c r="B64" s="21"/>
      <c r="C64" s="30" t="s">
        <v>228</v>
      </c>
      <c r="D64" s="22"/>
      <c r="E64" s="22"/>
      <c r="F64" s="193"/>
      <c r="G64" s="194"/>
      <c r="H64" s="194"/>
      <c r="I64" s="194"/>
      <c r="J64" s="194"/>
      <c r="K64" s="194"/>
      <c r="L64" s="194"/>
      <c r="M64" s="194"/>
      <c r="N64" s="194"/>
      <c r="O64" s="194"/>
      <c r="P64" s="194"/>
      <c r="Q64" s="194"/>
      <c r="R64" s="194"/>
      <c r="S64" s="195" t="s">
        <v>100</v>
      </c>
      <c r="T64" s="195" t="s">
        <v>100</v>
      </c>
      <c r="U64" s="195" t="s">
        <v>100</v>
      </c>
      <c r="V64" s="195" t="s">
        <v>100</v>
      </c>
      <c r="W64" s="194"/>
      <c r="X64" s="194"/>
      <c r="Y64" s="194"/>
      <c r="Z64" s="194"/>
      <c r="AA64" s="216"/>
    </row>
    <row r="65" spans="1:27" s="24" customFormat="1" ht="10.5" x14ac:dyDescent="0.15">
      <c r="A65" s="20">
        <v>30</v>
      </c>
      <c r="B65" s="21"/>
      <c r="C65" s="22"/>
      <c r="D65" s="22"/>
      <c r="E65" s="22"/>
      <c r="F65" s="193"/>
      <c r="G65" s="192"/>
      <c r="H65" s="192"/>
      <c r="I65" s="192"/>
      <c r="J65" s="192"/>
      <c r="K65" s="192"/>
      <c r="L65" s="192"/>
      <c r="M65" s="192"/>
      <c r="N65" s="192"/>
      <c r="O65" s="192"/>
      <c r="P65" s="192"/>
      <c r="Q65" s="192"/>
      <c r="R65" s="192"/>
      <c r="S65" s="192"/>
      <c r="T65" s="192"/>
      <c r="U65" s="192"/>
      <c r="V65" s="192"/>
      <c r="W65" s="192"/>
      <c r="X65" s="192"/>
      <c r="Y65" s="192"/>
      <c r="Z65" s="192"/>
      <c r="AA65" s="216"/>
    </row>
    <row r="66" spans="1:27" s="24" customFormat="1" ht="10.5" x14ac:dyDescent="0.15">
      <c r="A66" s="26"/>
      <c r="B66" s="27"/>
      <c r="C66" s="31" t="s">
        <v>228</v>
      </c>
      <c r="D66" s="22"/>
      <c r="E66" s="22"/>
      <c r="F66" s="193"/>
      <c r="G66" s="194"/>
      <c r="H66" s="194"/>
      <c r="I66" s="194"/>
      <c r="J66" s="194"/>
      <c r="K66" s="194"/>
      <c r="L66" s="194"/>
      <c r="M66" s="194"/>
      <c r="N66" s="194"/>
      <c r="O66" s="194"/>
      <c r="P66" s="194"/>
      <c r="Q66" s="194"/>
      <c r="R66" s="194"/>
      <c r="S66" s="195" t="s">
        <v>100</v>
      </c>
      <c r="T66" s="195" t="s">
        <v>100</v>
      </c>
      <c r="U66" s="195" t="s">
        <v>100</v>
      </c>
      <c r="V66" s="195" t="s">
        <v>100</v>
      </c>
      <c r="W66" s="194"/>
      <c r="X66" s="194"/>
      <c r="Y66" s="194"/>
      <c r="Z66" s="194"/>
      <c r="AA66" s="217"/>
    </row>
    <row r="67" spans="1:27" x14ac:dyDescent="0.2">
      <c r="F67" s="211" t="s">
        <v>229</v>
      </c>
      <c r="G67" s="33">
        <f>SUM(G7,G9,G11,G13,G15,G17,G19,G21,G23,G25,G27,G29,G31,G33,G35,G37,G39,G41,G43,G45,G47,G49,G51,G53,G55,G57,G59,G61,G63,G65)</f>
        <v>8</v>
      </c>
      <c r="H67" s="33">
        <f t="shared" ref="H67:W67" si="0">SUM(H7,H9,H11,H13,H15,H17,H19,H21,H23,H25,H27,H29,H31,H33,H35,H37,H39,H41,H43,H45,H47,H49,H51,H53,H55,H57,H59,H61,H63,H65)</f>
        <v>8</v>
      </c>
      <c r="I67" s="33">
        <f t="shared" si="0"/>
        <v>8</v>
      </c>
      <c r="J67" s="33">
        <f t="shared" ref="J67" si="1">SUM(J7,J9,J11,J13,J15,J17,J19,J21,J23,J25,J27,J29,J31,J33,J35,J37,J39,J41,J43,J45,J47,J49,J51,J53,J55,J57,J59,J61,J63,J65)</f>
        <v>8</v>
      </c>
      <c r="K67" s="33">
        <f t="shared" si="0"/>
        <v>8</v>
      </c>
      <c r="L67" s="33">
        <f t="shared" si="0"/>
        <v>8</v>
      </c>
      <c r="M67" s="33">
        <f t="shared" si="0"/>
        <v>8</v>
      </c>
      <c r="N67" s="33">
        <f t="shared" si="0"/>
        <v>8</v>
      </c>
      <c r="O67" s="33">
        <f t="shared" si="0"/>
        <v>8</v>
      </c>
      <c r="P67" s="33">
        <f t="shared" si="0"/>
        <v>8</v>
      </c>
      <c r="Q67" s="33">
        <f t="shared" si="0"/>
        <v>8</v>
      </c>
      <c r="R67" s="33">
        <f t="shared" si="0"/>
        <v>8</v>
      </c>
      <c r="S67" s="33">
        <f t="shared" si="0"/>
        <v>8</v>
      </c>
      <c r="T67" s="33">
        <f t="shared" si="0"/>
        <v>8</v>
      </c>
      <c r="U67" s="33">
        <f t="shared" si="0"/>
        <v>8</v>
      </c>
      <c r="V67" s="33">
        <f t="shared" ref="V67" si="2">SUM(V7,V9,V11,V13,V15,V17,V19,V21,V23,V25,V27,V29,V31,V33,V35,V37,V39,V41,V43,V45,V47,V49,V51,V53,V55,V57,V59,V61,V63,V65)</f>
        <v>8</v>
      </c>
      <c r="W67" s="33">
        <f t="shared" si="0"/>
        <v>8</v>
      </c>
      <c r="X67" s="33">
        <f t="shared" ref="X67:Z67" si="3">SUM(X7,X9,X11,X13,X15,X17,X19,X21,X23,X25,X27,X29,X31,X33,X35,X37,X39,X41,X43,X45,X47,X49,X51,X53,X55,X57,X59,X61,X63,X65)</f>
        <v>8</v>
      </c>
      <c r="Y67" s="33">
        <f t="shared" si="3"/>
        <v>8</v>
      </c>
      <c r="Z67" s="33">
        <f t="shared" si="3"/>
        <v>8</v>
      </c>
      <c r="AA67" s="18">
        <f>SUM(G67:Z67)</f>
        <v>160</v>
      </c>
    </row>
    <row r="68" spans="1:27" x14ac:dyDescent="0.2">
      <c r="F68" s="211" t="s">
        <v>230</v>
      </c>
      <c r="G68" s="33">
        <f>COUNT(G7,G9,G11,G13,G15,G17,G19,G21,G23,G25,G27,G29,G31,G33,G35,G37,G39,G41,G43,G45,G47,G49,G51,G53,G55,G57,G59,G61,G63,G65)</f>
        <v>8</v>
      </c>
      <c r="H68" s="33">
        <f t="shared" ref="H68:W68" si="4">COUNT(H7,H9,H11,H13,H15,H17,H19,H21,H23,H25,H27,H29,H31,H33,H35,H37,H39,H41,H43,H45,H47,H49,H51,H53,H55,H57,H59,H61,H63,H65)</f>
        <v>8</v>
      </c>
      <c r="I68" s="33">
        <f t="shared" si="4"/>
        <v>8</v>
      </c>
      <c r="J68" s="33">
        <f t="shared" ref="J68" si="5">COUNT(J7,J9,J11,J13,J15,J17,J19,J21,J23,J25,J27,J29,J31,J33,J35,J37,J39,J41,J43,J45,J47,J49,J51,J53,J55,J57,J59,J61,J63,J65)</f>
        <v>8</v>
      </c>
      <c r="K68" s="33">
        <f t="shared" si="4"/>
        <v>8</v>
      </c>
      <c r="L68" s="33">
        <f t="shared" si="4"/>
        <v>8</v>
      </c>
      <c r="M68" s="33">
        <f t="shared" si="4"/>
        <v>8</v>
      </c>
      <c r="N68" s="33">
        <f t="shared" si="4"/>
        <v>8</v>
      </c>
      <c r="O68" s="33">
        <f t="shared" si="4"/>
        <v>8</v>
      </c>
      <c r="P68" s="33">
        <f t="shared" si="4"/>
        <v>8</v>
      </c>
      <c r="Q68" s="33">
        <f t="shared" si="4"/>
        <v>8</v>
      </c>
      <c r="R68" s="33">
        <f t="shared" si="4"/>
        <v>8</v>
      </c>
      <c r="S68" s="33">
        <f t="shared" si="4"/>
        <v>8</v>
      </c>
      <c r="T68" s="33">
        <f t="shared" si="4"/>
        <v>8</v>
      </c>
      <c r="U68" s="33">
        <f t="shared" si="4"/>
        <v>8</v>
      </c>
      <c r="V68" s="33">
        <f t="shared" ref="V68" si="6">COUNT(V7,V9,V11,V13,V15,V17,V19,V21,V23,V25,V27,V29,V31,V33,V35,V37,V39,V41,V43,V45,V47,V49,V51,V53,V55,V57,V59,V61,V63,V65)</f>
        <v>8</v>
      </c>
      <c r="W68" s="33">
        <f t="shared" si="4"/>
        <v>8</v>
      </c>
      <c r="X68" s="33">
        <f t="shared" ref="X68:Z68" si="7">COUNT(X7,X9,X11,X13,X15,X17,X19,X21,X23,X25,X27,X29,X31,X33,X35,X37,X39,X41,X43,X45,X47,X49,X51,X53,X55,X57,X59,X61,X63,X65)</f>
        <v>8</v>
      </c>
      <c r="Y68" s="33">
        <f t="shared" si="7"/>
        <v>8</v>
      </c>
      <c r="Z68" s="33">
        <f t="shared" si="7"/>
        <v>8</v>
      </c>
      <c r="AA68" s="18">
        <f>SUM(G68:Z68)</f>
        <v>160</v>
      </c>
    </row>
    <row r="69" spans="1:27" x14ac:dyDescent="0.2">
      <c r="F69" s="211" t="s">
        <v>46</v>
      </c>
      <c r="G69" s="34">
        <f>G67/G68</f>
        <v>1</v>
      </c>
      <c r="H69" s="34">
        <f t="shared" ref="H69:W69" si="8">H67/H68</f>
        <v>1</v>
      </c>
      <c r="I69" s="34">
        <f t="shared" si="8"/>
        <v>1</v>
      </c>
      <c r="J69" s="34">
        <f t="shared" ref="J69" si="9">J67/J68</f>
        <v>1</v>
      </c>
      <c r="K69" s="34">
        <f t="shared" si="8"/>
        <v>1</v>
      </c>
      <c r="L69" s="34">
        <f t="shared" si="8"/>
        <v>1</v>
      </c>
      <c r="M69" s="34">
        <f t="shared" si="8"/>
        <v>1</v>
      </c>
      <c r="N69" s="34">
        <f t="shared" si="8"/>
        <v>1</v>
      </c>
      <c r="O69" s="34">
        <f t="shared" si="8"/>
        <v>1</v>
      </c>
      <c r="P69" s="34">
        <f t="shared" si="8"/>
        <v>1</v>
      </c>
      <c r="Q69" s="34">
        <f t="shared" si="8"/>
        <v>1</v>
      </c>
      <c r="R69" s="34">
        <f t="shared" si="8"/>
        <v>1</v>
      </c>
      <c r="S69" s="34">
        <f t="shared" si="8"/>
        <v>1</v>
      </c>
      <c r="T69" s="34">
        <f t="shared" si="8"/>
        <v>1</v>
      </c>
      <c r="U69" s="34">
        <f t="shared" si="8"/>
        <v>1</v>
      </c>
      <c r="V69" s="34">
        <f t="shared" si="8"/>
        <v>1</v>
      </c>
      <c r="W69" s="34">
        <f t="shared" si="8"/>
        <v>1</v>
      </c>
      <c r="X69" s="34">
        <f t="shared" ref="X69:Z69" si="10">X67/X68</f>
        <v>1</v>
      </c>
      <c r="Y69" s="34">
        <f t="shared" si="10"/>
        <v>1</v>
      </c>
      <c r="Z69" s="34">
        <f t="shared" si="10"/>
        <v>1</v>
      </c>
      <c r="AA69" s="218">
        <f>AA67/AA68</f>
        <v>1</v>
      </c>
    </row>
  </sheetData>
  <mergeCells count="6">
    <mergeCell ref="T3:Z3"/>
    <mergeCell ref="D1:Z1"/>
    <mergeCell ref="A1:C1"/>
    <mergeCell ref="A3:C3"/>
    <mergeCell ref="D3:O3"/>
    <mergeCell ref="P3:S3"/>
  </mergeCells>
  <printOptions horizontalCentered="1"/>
  <pageMargins left="0" right="0" top="1.5" bottom="1" header="0.25" footer="0.25"/>
  <pageSetup orientation="landscape" r:id="rId1"/>
  <headerFooter>
    <oddHeader>&amp;C&amp;"Arial,Bold"
Delegation Oversight Annual Audit Tool 2020 &amp;A
Credentialing and Recredentialing&amp;R&amp;"Times New Roman,Regular"&amp;10Attachment 25  - Credentialing DOA Audit Tool</oddHeader>
    <oddFooter>&amp;L&amp;"Arial,Regular"&amp;10&amp;A&amp;C&amp;"Arial,Regular"&amp;10&amp;P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69"/>
  <sheetViews>
    <sheetView view="pageLayout" zoomScaleNormal="100" workbookViewId="0">
      <selection activeCell="J25" sqref="J25"/>
    </sheetView>
  </sheetViews>
  <sheetFormatPr defaultColWidth="9.140625" defaultRowHeight="12.75" x14ac:dyDescent="0.2"/>
  <cols>
    <col min="1" max="1" width="3.42578125" style="16" customWidth="1"/>
    <col min="2" max="2" width="4.42578125" style="18" customWidth="1"/>
    <col min="3" max="3" width="15.5703125" style="16" customWidth="1"/>
    <col min="4" max="5" width="4.7109375" style="16" customWidth="1"/>
    <col min="6" max="6" width="7.28515625" style="212" customWidth="1"/>
    <col min="7" max="26" width="7.28515625" style="16" customWidth="1"/>
    <col min="27" max="27" width="23.28515625" style="214" customWidth="1"/>
    <col min="28" max="34" width="9.140625" style="16"/>
    <col min="35" max="36" width="10.42578125" style="16" bestFit="1" customWidth="1"/>
    <col min="37" max="16384" width="9.140625" style="16"/>
  </cols>
  <sheetData>
    <row r="1" spans="1:27" x14ac:dyDescent="0.2">
      <c r="A1" s="432" t="s">
        <v>0</v>
      </c>
      <c r="B1" s="432"/>
      <c r="C1" s="432"/>
      <c r="D1" s="431">
        <f>Documentation!$C$1</f>
        <v>0</v>
      </c>
      <c r="E1" s="431"/>
      <c r="F1" s="431"/>
      <c r="G1" s="431"/>
      <c r="H1" s="431"/>
      <c r="I1" s="431"/>
      <c r="J1" s="431"/>
      <c r="K1" s="431"/>
      <c r="L1" s="431"/>
      <c r="M1" s="431"/>
      <c r="N1" s="431"/>
      <c r="O1" s="431"/>
      <c r="P1" s="431"/>
      <c r="Q1" s="431"/>
      <c r="R1" s="431"/>
      <c r="S1" s="431"/>
      <c r="T1" s="431"/>
      <c r="U1" s="431"/>
      <c r="V1" s="431"/>
      <c r="W1" s="431"/>
      <c r="X1" s="431"/>
      <c r="Y1" s="431"/>
      <c r="Z1" s="431"/>
    </row>
    <row r="3" spans="1:27" x14ac:dyDescent="0.2">
      <c r="A3" s="432" t="s">
        <v>1</v>
      </c>
      <c r="B3" s="432"/>
      <c r="C3" s="432"/>
      <c r="D3" s="431"/>
      <c r="E3" s="431"/>
      <c r="F3" s="431"/>
      <c r="G3" s="431"/>
      <c r="H3" s="431"/>
      <c r="I3" s="431"/>
      <c r="J3" s="431"/>
      <c r="K3" s="431"/>
      <c r="L3" s="431"/>
      <c r="M3" s="431"/>
      <c r="N3" s="431"/>
      <c r="O3" s="433" t="s">
        <v>2</v>
      </c>
      <c r="P3" s="433"/>
      <c r="Q3" s="433"/>
      <c r="R3" s="433"/>
      <c r="S3" s="430"/>
      <c r="T3" s="430"/>
      <c r="U3" s="430"/>
      <c r="V3" s="430"/>
      <c r="W3" s="430"/>
      <c r="X3" s="430"/>
      <c r="Y3" s="430"/>
      <c r="Z3" s="430"/>
    </row>
    <row r="5" spans="1:27" s="54" customFormat="1" ht="18" x14ac:dyDescent="0.25">
      <c r="A5" s="50"/>
      <c r="B5" s="51"/>
      <c r="C5" s="50"/>
      <c r="D5" s="50"/>
      <c r="E5" s="50"/>
      <c r="F5" s="209"/>
      <c r="G5" s="52"/>
      <c r="H5" s="53" t="s">
        <v>49</v>
      </c>
      <c r="I5" s="50" t="s">
        <v>51</v>
      </c>
      <c r="J5" s="51" t="s">
        <v>255</v>
      </c>
      <c r="K5" s="50" t="s">
        <v>52</v>
      </c>
      <c r="L5" s="50" t="s">
        <v>53</v>
      </c>
      <c r="M5" s="50" t="s">
        <v>57</v>
      </c>
      <c r="N5" s="50" t="s">
        <v>58</v>
      </c>
      <c r="O5" s="50" t="s">
        <v>59</v>
      </c>
      <c r="P5" s="50" t="s">
        <v>60</v>
      </c>
      <c r="Q5" s="50" t="s">
        <v>61</v>
      </c>
      <c r="R5" s="50" t="s">
        <v>62</v>
      </c>
      <c r="S5" s="50" t="s">
        <v>63</v>
      </c>
      <c r="T5" s="50" t="s">
        <v>64</v>
      </c>
      <c r="U5" s="50" t="s">
        <v>65</v>
      </c>
      <c r="V5" s="50" t="s">
        <v>66</v>
      </c>
      <c r="W5" s="50" t="s">
        <v>252</v>
      </c>
      <c r="X5" s="50" t="s">
        <v>253</v>
      </c>
      <c r="Y5" s="50" t="s">
        <v>294</v>
      </c>
      <c r="Z5" s="50">
        <v>4</v>
      </c>
      <c r="AA5" s="51"/>
    </row>
    <row r="6" spans="1:27" s="17" customFormat="1" ht="105" customHeight="1" x14ac:dyDescent="0.15">
      <c r="A6" s="37"/>
      <c r="B6" s="38" t="s">
        <v>216</v>
      </c>
      <c r="C6" s="39" t="s">
        <v>217</v>
      </c>
      <c r="D6" s="40" t="s">
        <v>218</v>
      </c>
      <c r="E6" s="40" t="s">
        <v>223</v>
      </c>
      <c r="F6" s="210" t="s">
        <v>219</v>
      </c>
      <c r="G6" s="40" t="s">
        <v>227</v>
      </c>
      <c r="H6" s="40" t="s">
        <v>226</v>
      </c>
      <c r="I6" s="40" t="s">
        <v>220</v>
      </c>
      <c r="J6" s="40" t="s">
        <v>254</v>
      </c>
      <c r="K6" s="40" t="s">
        <v>221</v>
      </c>
      <c r="L6" s="40" t="s">
        <v>224</v>
      </c>
      <c r="M6" s="40" t="s">
        <v>256</v>
      </c>
      <c r="N6" s="40" t="s">
        <v>250</v>
      </c>
      <c r="O6" s="40" t="s">
        <v>248</v>
      </c>
      <c r="P6" s="40" t="s">
        <v>231</v>
      </c>
      <c r="Q6" s="40" t="s">
        <v>257</v>
      </c>
      <c r="R6" s="40" t="s">
        <v>258</v>
      </c>
      <c r="S6" s="40" t="s">
        <v>259</v>
      </c>
      <c r="T6" s="40" t="s">
        <v>260</v>
      </c>
      <c r="U6" s="40" t="s">
        <v>261</v>
      </c>
      <c r="V6" s="40" t="s">
        <v>262</v>
      </c>
      <c r="W6" s="40" t="s">
        <v>284</v>
      </c>
      <c r="X6" s="40" t="s">
        <v>285</v>
      </c>
      <c r="Y6" s="40" t="s">
        <v>320</v>
      </c>
      <c r="Z6" s="40" t="s">
        <v>321</v>
      </c>
      <c r="AA6" s="215" t="s">
        <v>225</v>
      </c>
    </row>
    <row r="7" spans="1:27" s="24" customFormat="1" ht="10.5" x14ac:dyDescent="0.15">
      <c r="A7" s="20">
        <v>1</v>
      </c>
      <c r="B7" s="21"/>
      <c r="C7" s="22"/>
      <c r="D7" s="22"/>
      <c r="E7" s="22"/>
      <c r="F7" s="193"/>
      <c r="G7" s="192">
        <v>1</v>
      </c>
      <c r="H7" s="192">
        <v>1</v>
      </c>
      <c r="I7" s="192">
        <v>1</v>
      </c>
      <c r="J7" s="192">
        <v>1</v>
      </c>
      <c r="K7" s="192">
        <v>1</v>
      </c>
      <c r="L7" s="192">
        <v>1</v>
      </c>
      <c r="M7" s="192">
        <v>1</v>
      </c>
      <c r="N7" s="192">
        <v>1</v>
      </c>
      <c r="O7" s="192">
        <v>1</v>
      </c>
      <c r="P7" s="192">
        <v>1</v>
      </c>
      <c r="Q7" s="192">
        <v>1</v>
      </c>
      <c r="R7" s="192">
        <v>1</v>
      </c>
      <c r="S7" s="192">
        <v>1</v>
      </c>
      <c r="T7" s="192">
        <v>1</v>
      </c>
      <c r="U7" s="192">
        <v>1</v>
      </c>
      <c r="V7" s="192">
        <v>1</v>
      </c>
      <c r="W7" s="192">
        <v>1</v>
      </c>
      <c r="X7" s="192">
        <v>1</v>
      </c>
      <c r="Y7" s="192">
        <v>1</v>
      </c>
      <c r="Z7" s="192">
        <v>1</v>
      </c>
      <c r="AA7" s="216"/>
    </row>
    <row r="8" spans="1:27" s="24" customFormat="1" ht="10.5" x14ac:dyDescent="0.15">
      <c r="A8" s="20"/>
      <c r="B8" s="21"/>
      <c r="C8" s="30" t="s">
        <v>228</v>
      </c>
      <c r="D8" s="22"/>
      <c r="E8" s="22"/>
      <c r="F8" s="193"/>
      <c r="G8" s="194"/>
      <c r="H8" s="194"/>
      <c r="I8" s="194"/>
      <c r="J8" s="194"/>
      <c r="K8" s="194"/>
      <c r="L8" s="194"/>
      <c r="M8" s="194"/>
      <c r="N8" s="194"/>
      <c r="O8" s="194"/>
      <c r="P8" s="194"/>
      <c r="Q8" s="195" t="s">
        <v>100</v>
      </c>
      <c r="R8" s="195" t="s">
        <v>100</v>
      </c>
      <c r="S8" s="195" t="s">
        <v>100</v>
      </c>
      <c r="T8" s="195" t="s">
        <v>100</v>
      </c>
      <c r="U8" s="194"/>
      <c r="V8" s="194"/>
      <c r="W8" s="194"/>
      <c r="X8" s="194"/>
      <c r="Y8" s="194"/>
      <c r="Z8" s="194"/>
      <c r="AA8" s="216"/>
    </row>
    <row r="9" spans="1:27" s="24" customFormat="1" ht="10.5" x14ac:dyDescent="0.15">
      <c r="A9" s="20">
        <v>2</v>
      </c>
      <c r="B9" s="21"/>
      <c r="C9" s="22"/>
      <c r="D9" s="22"/>
      <c r="E9" s="22"/>
      <c r="F9" s="193"/>
      <c r="G9" s="192">
        <v>1</v>
      </c>
      <c r="H9" s="192">
        <v>1</v>
      </c>
      <c r="I9" s="192">
        <v>1</v>
      </c>
      <c r="J9" s="192">
        <v>1</v>
      </c>
      <c r="K9" s="192">
        <v>1</v>
      </c>
      <c r="L9" s="192">
        <v>1</v>
      </c>
      <c r="M9" s="192">
        <v>1</v>
      </c>
      <c r="N9" s="192">
        <v>1</v>
      </c>
      <c r="O9" s="192">
        <v>1</v>
      </c>
      <c r="P9" s="192">
        <v>1</v>
      </c>
      <c r="Q9" s="192">
        <v>1</v>
      </c>
      <c r="R9" s="192">
        <v>1</v>
      </c>
      <c r="S9" s="192">
        <v>1</v>
      </c>
      <c r="T9" s="192">
        <v>1</v>
      </c>
      <c r="U9" s="192">
        <v>1</v>
      </c>
      <c r="V9" s="192">
        <v>1</v>
      </c>
      <c r="W9" s="192">
        <v>1</v>
      </c>
      <c r="X9" s="192">
        <v>1</v>
      </c>
      <c r="Y9" s="192">
        <v>1</v>
      </c>
      <c r="Z9" s="192">
        <v>1</v>
      </c>
      <c r="AA9" s="216"/>
    </row>
    <row r="10" spans="1:27" s="24" customFormat="1" ht="10.5" x14ac:dyDescent="0.15">
      <c r="A10" s="20"/>
      <c r="B10" s="21"/>
      <c r="C10" s="30" t="s">
        <v>228</v>
      </c>
      <c r="D10" s="22"/>
      <c r="E10" s="22"/>
      <c r="F10" s="193"/>
      <c r="G10" s="194"/>
      <c r="H10" s="194"/>
      <c r="I10" s="194"/>
      <c r="J10" s="194"/>
      <c r="K10" s="194"/>
      <c r="L10" s="194"/>
      <c r="M10" s="194"/>
      <c r="N10" s="194"/>
      <c r="O10" s="194"/>
      <c r="P10" s="194"/>
      <c r="Q10" s="195" t="s">
        <v>100</v>
      </c>
      <c r="R10" s="195" t="s">
        <v>100</v>
      </c>
      <c r="S10" s="195" t="s">
        <v>100</v>
      </c>
      <c r="T10" s="195" t="s">
        <v>100</v>
      </c>
      <c r="U10" s="194"/>
      <c r="V10" s="194"/>
      <c r="W10" s="194"/>
      <c r="X10" s="194"/>
      <c r="Y10" s="194"/>
      <c r="Z10" s="194"/>
      <c r="AA10" s="216"/>
    </row>
    <row r="11" spans="1:27" s="24" customFormat="1" ht="10.5" x14ac:dyDescent="0.15">
      <c r="A11" s="20">
        <v>3</v>
      </c>
      <c r="B11" s="21"/>
      <c r="C11" s="22"/>
      <c r="D11" s="22"/>
      <c r="E11" s="22"/>
      <c r="F11" s="193"/>
      <c r="G11" s="192">
        <v>1</v>
      </c>
      <c r="H11" s="192">
        <v>1</v>
      </c>
      <c r="I11" s="192">
        <v>1</v>
      </c>
      <c r="J11" s="192">
        <v>1</v>
      </c>
      <c r="K11" s="192">
        <v>1</v>
      </c>
      <c r="L11" s="192">
        <v>1</v>
      </c>
      <c r="M11" s="192">
        <v>1</v>
      </c>
      <c r="N11" s="192">
        <v>1</v>
      </c>
      <c r="O11" s="192">
        <v>1</v>
      </c>
      <c r="P11" s="192">
        <v>1</v>
      </c>
      <c r="Q11" s="192">
        <v>1</v>
      </c>
      <c r="R11" s="192">
        <v>1</v>
      </c>
      <c r="S11" s="192">
        <v>1</v>
      </c>
      <c r="T11" s="192">
        <v>1</v>
      </c>
      <c r="U11" s="192">
        <v>1</v>
      </c>
      <c r="V11" s="192">
        <v>1</v>
      </c>
      <c r="W11" s="192">
        <v>1</v>
      </c>
      <c r="X11" s="192">
        <v>1</v>
      </c>
      <c r="Y11" s="192">
        <v>1</v>
      </c>
      <c r="Z11" s="192">
        <v>1</v>
      </c>
      <c r="AA11" s="216"/>
    </row>
    <row r="12" spans="1:27" s="24" customFormat="1" ht="10.5" x14ac:dyDescent="0.15">
      <c r="A12" s="20"/>
      <c r="B12" s="21"/>
      <c r="C12" s="30" t="s">
        <v>228</v>
      </c>
      <c r="D12" s="22"/>
      <c r="E12" s="22"/>
      <c r="F12" s="193"/>
      <c r="G12" s="194"/>
      <c r="H12" s="194"/>
      <c r="I12" s="194"/>
      <c r="J12" s="194"/>
      <c r="K12" s="194"/>
      <c r="L12" s="194"/>
      <c r="M12" s="194"/>
      <c r="N12" s="194"/>
      <c r="O12" s="194"/>
      <c r="P12" s="194"/>
      <c r="Q12" s="195" t="s">
        <v>100</v>
      </c>
      <c r="R12" s="195" t="s">
        <v>100</v>
      </c>
      <c r="S12" s="195" t="s">
        <v>100</v>
      </c>
      <c r="T12" s="195" t="s">
        <v>100</v>
      </c>
      <c r="U12" s="194"/>
      <c r="V12" s="194"/>
      <c r="W12" s="194"/>
      <c r="X12" s="194"/>
      <c r="Y12" s="194"/>
      <c r="Z12" s="194"/>
      <c r="AA12" s="216"/>
    </row>
    <row r="13" spans="1:27" s="24" customFormat="1" ht="10.5" x14ac:dyDescent="0.15">
      <c r="A13" s="20">
        <v>4</v>
      </c>
      <c r="B13" s="21"/>
      <c r="C13" s="22"/>
      <c r="D13" s="22"/>
      <c r="E13" s="22"/>
      <c r="F13" s="193"/>
      <c r="G13" s="192">
        <v>1</v>
      </c>
      <c r="H13" s="192">
        <v>1</v>
      </c>
      <c r="I13" s="192">
        <v>1</v>
      </c>
      <c r="J13" s="192">
        <v>1</v>
      </c>
      <c r="K13" s="192">
        <v>1</v>
      </c>
      <c r="L13" s="192">
        <v>1</v>
      </c>
      <c r="M13" s="192">
        <v>1</v>
      </c>
      <c r="N13" s="192">
        <v>1</v>
      </c>
      <c r="O13" s="192">
        <v>1</v>
      </c>
      <c r="P13" s="192">
        <v>1</v>
      </c>
      <c r="Q13" s="192">
        <v>1</v>
      </c>
      <c r="R13" s="192">
        <v>1</v>
      </c>
      <c r="S13" s="192">
        <v>1</v>
      </c>
      <c r="T13" s="192">
        <v>1</v>
      </c>
      <c r="U13" s="192">
        <v>1</v>
      </c>
      <c r="V13" s="192">
        <v>1</v>
      </c>
      <c r="W13" s="192">
        <v>1</v>
      </c>
      <c r="X13" s="192">
        <v>1</v>
      </c>
      <c r="Y13" s="192">
        <v>1</v>
      </c>
      <c r="Z13" s="192">
        <v>1</v>
      </c>
      <c r="AA13" s="216"/>
    </row>
    <row r="14" spans="1:27" s="24" customFormat="1" ht="10.5" x14ac:dyDescent="0.15">
      <c r="A14" s="20"/>
      <c r="B14" s="21"/>
      <c r="C14" s="30" t="s">
        <v>228</v>
      </c>
      <c r="D14" s="22"/>
      <c r="E14" s="22"/>
      <c r="F14" s="193"/>
      <c r="G14" s="194"/>
      <c r="H14" s="194"/>
      <c r="I14" s="194"/>
      <c r="J14" s="194"/>
      <c r="K14" s="194"/>
      <c r="L14" s="194"/>
      <c r="M14" s="194"/>
      <c r="N14" s="194"/>
      <c r="O14" s="194"/>
      <c r="P14" s="194"/>
      <c r="Q14" s="195" t="s">
        <v>100</v>
      </c>
      <c r="R14" s="195" t="s">
        <v>100</v>
      </c>
      <c r="S14" s="195" t="s">
        <v>100</v>
      </c>
      <c r="T14" s="195" t="s">
        <v>100</v>
      </c>
      <c r="U14" s="194"/>
      <c r="V14" s="194"/>
      <c r="W14" s="194"/>
      <c r="X14" s="194"/>
      <c r="Y14" s="194"/>
      <c r="Z14" s="194"/>
      <c r="AA14" s="216"/>
    </row>
    <row r="15" spans="1:27" s="24" customFormat="1" ht="10.5" x14ac:dyDescent="0.15">
      <c r="A15" s="20">
        <v>5</v>
      </c>
      <c r="B15" s="21"/>
      <c r="C15" s="22"/>
      <c r="D15" s="22"/>
      <c r="E15" s="22"/>
      <c r="F15" s="193"/>
      <c r="G15" s="192">
        <v>1</v>
      </c>
      <c r="H15" s="192">
        <v>1</v>
      </c>
      <c r="I15" s="192">
        <v>1</v>
      </c>
      <c r="J15" s="192">
        <v>1</v>
      </c>
      <c r="K15" s="192">
        <v>1</v>
      </c>
      <c r="L15" s="192">
        <v>1</v>
      </c>
      <c r="M15" s="192">
        <v>1</v>
      </c>
      <c r="N15" s="192">
        <v>1</v>
      </c>
      <c r="O15" s="192">
        <v>1</v>
      </c>
      <c r="P15" s="192">
        <v>1</v>
      </c>
      <c r="Q15" s="192">
        <v>1</v>
      </c>
      <c r="R15" s="192">
        <v>1</v>
      </c>
      <c r="S15" s="192">
        <v>1</v>
      </c>
      <c r="T15" s="192">
        <v>1</v>
      </c>
      <c r="U15" s="192">
        <v>1</v>
      </c>
      <c r="V15" s="192">
        <v>1</v>
      </c>
      <c r="W15" s="192">
        <v>1</v>
      </c>
      <c r="X15" s="192">
        <v>1</v>
      </c>
      <c r="Y15" s="192">
        <v>1</v>
      </c>
      <c r="Z15" s="192">
        <v>1</v>
      </c>
      <c r="AA15" s="216"/>
    </row>
    <row r="16" spans="1:27" s="24" customFormat="1" ht="10.5" x14ac:dyDescent="0.15">
      <c r="A16" s="20"/>
      <c r="B16" s="21"/>
      <c r="C16" s="30" t="s">
        <v>228</v>
      </c>
      <c r="D16" s="22"/>
      <c r="E16" s="22"/>
      <c r="F16" s="193"/>
      <c r="G16" s="194"/>
      <c r="H16" s="194"/>
      <c r="I16" s="194"/>
      <c r="J16" s="194"/>
      <c r="K16" s="194"/>
      <c r="L16" s="194"/>
      <c r="M16" s="194"/>
      <c r="N16" s="194"/>
      <c r="O16" s="194"/>
      <c r="P16" s="194"/>
      <c r="Q16" s="195" t="s">
        <v>100</v>
      </c>
      <c r="R16" s="195" t="s">
        <v>100</v>
      </c>
      <c r="S16" s="195" t="s">
        <v>100</v>
      </c>
      <c r="T16" s="195" t="s">
        <v>100</v>
      </c>
      <c r="U16" s="194"/>
      <c r="V16" s="194"/>
      <c r="W16" s="194"/>
      <c r="X16" s="194"/>
      <c r="Y16" s="194"/>
      <c r="Z16" s="194"/>
      <c r="AA16" s="216"/>
    </row>
    <row r="17" spans="1:36" s="24" customFormat="1" ht="10.5" x14ac:dyDescent="0.15">
      <c r="A17" s="20">
        <v>6</v>
      </c>
      <c r="B17" s="21"/>
      <c r="C17" s="22"/>
      <c r="D17" s="22"/>
      <c r="E17" s="22"/>
      <c r="F17" s="193"/>
      <c r="G17" s="192">
        <v>1</v>
      </c>
      <c r="H17" s="192">
        <v>1</v>
      </c>
      <c r="I17" s="192">
        <v>1</v>
      </c>
      <c r="J17" s="192">
        <v>1</v>
      </c>
      <c r="K17" s="192">
        <v>1</v>
      </c>
      <c r="L17" s="192">
        <v>1</v>
      </c>
      <c r="M17" s="192">
        <v>1</v>
      </c>
      <c r="N17" s="192">
        <v>1</v>
      </c>
      <c r="O17" s="192">
        <v>1</v>
      </c>
      <c r="P17" s="192">
        <v>1</v>
      </c>
      <c r="Q17" s="192">
        <v>1</v>
      </c>
      <c r="R17" s="192">
        <v>1</v>
      </c>
      <c r="S17" s="192">
        <v>1</v>
      </c>
      <c r="T17" s="192">
        <v>1</v>
      </c>
      <c r="U17" s="192">
        <v>1</v>
      </c>
      <c r="V17" s="192">
        <v>1</v>
      </c>
      <c r="W17" s="192">
        <v>1</v>
      </c>
      <c r="X17" s="192">
        <v>1</v>
      </c>
      <c r="Y17" s="192">
        <v>1</v>
      </c>
      <c r="Z17" s="192">
        <v>1</v>
      </c>
      <c r="AA17" s="216"/>
    </row>
    <row r="18" spans="1:36" s="24" customFormat="1" ht="10.5" x14ac:dyDescent="0.15">
      <c r="A18" s="20"/>
      <c r="B18" s="21"/>
      <c r="C18" s="30" t="s">
        <v>228</v>
      </c>
      <c r="D18" s="22"/>
      <c r="E18" s="22"/>
      <c r="F18" s="193"/>
      <c r="G18" s="194"/>
      <c r="H18" s="194"/>
      <c r="I18" s="194"/>
      <c r="J18" s="194"/>
      <c r="K18" s="194"/>
      <c r="L18" s="194"/>
      <c r="M18" s="194"/>
      <c r="N18" s="194"/>
      <c r="O18" s="194"/>
      <c r="P18" s="194"/>
      <c r="Q18" s="195" t="s">
        <v>100</v>
      </c>
      <c r="R18" s="195" t="s">
        <v>100</v>
      </c>
      <c r="S18" s="195" t="s">
        <v>100</v>
      </c>
      <c r="T18" s="195" t="s">
        <v>100</v>
      </c>
      <c r="U18" s="194"/>
      <c r="V18" s="194"/>
      <c r="W18" s="194"/>
      <c r="X18" s="194"/>
      <c r="Y18" s="194"/>
      <c r="Z18" s="194"/>
      <c r="AA18" s="216"/>
    </row>
    <row r="19" spans="1:36" s="24" customFormat="1" ht="10.5" x14ac:dyDescent="0.15">
      <c r="A19" s="20">
        <v>7</v>
      </c>
      <c r="B19" s="21"/>
      <c r="C19" s="22"/>
      <c r="D19" s="22"/>
      <c r="E19" s="22"/>
      <c r="F19" s="193"/>
      <c r="G19" s="192">
        <v>1</v>
      </c>
      <c r="H19" s="192">
        <v>1</v>
      </c>
      <c r="I19" s="192">
        <v>1</v>
      </c>
      <c r="J19" s="192">
        <v>1</v>
      </c>
      <c r="K19" s="192">
        <v>1</v>
      </c>
      <c r="L19" s="192">
        <v>1</v>
      </c>
      <c r="M19" s="192">
        <v>1</v>
      </c>
      <c r="N19" s="192">
        <v>1</v>
      </c>
      <c r="O19" s="192">
        <v>1</v>
      </c>
      <c r="P19" s="192">
        <v>1</v>
      </c>
      <c r="Q19" s="192">
        <v>1</v>
      </c>
      <c r="R19" s="192">
        <v>1</v>
      </c>
      <c r="S19" s="192">
        <v>1</v>
      </c>
      <c r="T19" s="192">
        <v>1</v>
      </c>
      <c r="U19" s="192">
        <v>1</v>
      </c>
      <c r="V19" s="192">
        <v>1</v>
      </c>
      <c r="W19" s="192">
        <v>1</v>
      </c>
      <c r="X19" s="192">
        <v>1</v>
      </c>
      <c r="Y19" s="192">
        <v>1</v>
      </c>
      <c r="Z19" s="192">
        <v>1</v>
      </c>
      <c r="AA19" s="216"/>
    </row>
    <row r="20" spans="1:36" s="24" customFormat="1" ht="10.5" x14ac:dyDescent="0.15">
      <c r="A20" s="20"/>
      <c r="B20" s="21"/>
      <c r="C20" s="30" t="s">
        <v>228</v>
      </c>
      <c r="D20" s="22"/>
      <c r="E20" s="22"/>
      <c r="F20" s="193"/>
      <c r="G20" s="194"/>
      <c r="H20" s="194"/>
      <c r="I20" s="194"/>
      <c r="J20" s="194"/>
      <c r="K20" s="194"/>
      <c r="L20" s="194"/>
      <c r="M20" s="194"/>
      <c r="N20" s="194"/>
      <c r="O20" s="194"/>
      <c r="P20" s="194"/>
      <c r="Q20" s="195" t="s">
        <v>100</v>
      </c>
      <c r="R20" s="195" t="s">
        <v>100</v>
      </c>
      <c r="S20" s="195" t="s">
        <v>100</v>
      </c>
      <c r="T20" s="195" t="s">
        <v>100</v>
      </c>
      <c r="U20" s="194"/>
      <c r="V20" s="194"/>
      <c r="W20" s="194"/>
      <c r="X20" s="194"/>
      <c r="Y20" s="194"/>
      <c r="Z20" s="194"/>
      <c r="AA20" s="216"/>
    </row>
    <row r="21" spans="1:36" s="24" customFormat="1" ht="10.5" x14ac:dyDescent="0.15">
      <c r="A21" s="20">
        <v>8</v>
      </c>
      <c r="B21" s="21"/>
      <c r="C21" s="22"/>
      <c r="D21" s="22"/>
      <c r="E21" s="22"/>
      <c r="F21" s="193"/>
      <c r="G21" s="192">
        <v>1</v>
      </c>
      <c r="H21" s="192">
        <v>1</v>
      </c>
      <c r="I21" s="192">
        <v>1</v>
      </c>
      <c r="J21" s="192">
        <v>1</v>
      </c>
      <c r="K21" s="192">
        <v>1</v>
      </c>
      <c r="L21" s="192">
        <v>1</v>
      </c>
      <c r="M21" s="192">
        <v>1</v>
      </c>
      <c r="N21" s="192">
        <v>1</v>
      </c>
      <c r="O21" s="192">
        <v>1</v>
      </c>
      <c r="P21" s="192">
        <v>1</v>
      </c>
      <c r="Q21" s="192">
        <v>1</v>
      </c>
      <c r="R21" s="192">
        <v>1</v>
      </c>
      <c r="S21" s="192">
        <v>1</v>
      </c>
      <c r="T21" s="192">
        <v>1</v>
      </c>
      <c r="U21" s="192">
        <v>1</v>
      </c>
      <c r="V21" s="192">
        <v>1</v>
      </c>
      <c r="W21" s="192">
        <v>1</v>
      </c>
      <c r="X21" s="192">
        <v>1</v>
      </c>
      <c r="Y21" s="192">
        <v>1</v>
      </c>
      <c r="Z21" s="192">
        <v>1</v>
      </c>
      <c r="AA21" s="216"/>
    </row>
    <row r="22" spans="1:36" s="24" customFormat="1" ht="10.5" x14ac:dyDescent="0.15">
      <c r="A22" s="20"/>
      <c r="B22" s="21"/>
      <c r="C22" s="30" t="s">
        <v>228</v>
      </c>
      <c r="D22" s="22"/>
      <c r="E22" s="22"/>
      <c r="F22" s="193"/>
      <c r="G22" s="194"/>
      <c r="H22" s="194"/>
      <c r="I22" s="194"/>
      <c r="J22" s="194"/>
      <c r="K22" s="194"/>
      <c r="L22" s="194"/>
      <c r="M22" s="194"/>
      <c r="N22" s="194"/>
      <c r="O22" s="194"/>
      <c r="P22" s="194"/>
      <c r="Q22" s="195" t="s">
        <v>100</v>
      </c>
      <c r="R22" s="195" t="s">
        <v>100</v>
      </c>
      <c r="S22" s="195" t="s">
        <v>100</v>
      </c>
      <c r="T22" s="195" t="s">
        <v>100</v>
      </c>
      <c r="U22" s="194"/>
      <c r="V22" s="194"/>
      <c r="W22" s="194"/>
      <c r="X22" s="194"/>
      <c r="Y22" s="194"/>
      <c r="Z22" s="194"/>
      <c r="AA22" s="216"/>
    </row>
    <row r="23" spans="1:36" s="24" customFormat="1" ht="10.5" x14ac:dyDescent="0.15">
      <c r="A23" s="20">
        <v>9</v>
      </c>
      <c r="B23" s="21"/>
      <c r="C23" s="22"/>
      <c r="D23" s="22"/>
      <c r="E23" s="22"/>
      <c r="F23" s="193"/>
      <c r="G23" s="192"/>
      <c r="H23" s="192"/>
      <c r="I23" s="192"/>
      <c r="J23" s="192"/>
      <c r="K23" s="192"/>
      <c r="L23" s="192"/>
      <c r="M23" s="192"/>
      <c r="N23" s="192"/>
      <c r="O23" s="192"/>
      <c r="P23" s="192"/>
      <c r="Q23" s="192"/>
      <c r="R23" s="192"/>
      <c r="S23" s="192"/>
      <c r="T23" s="192"/>
      <c r="U23" s="192"/>
      <c r="V23" s="192"/>
      <c r="W23" s="192"/>
      <c r="X23" s="192"/>
      <c r="Y23" s="192"/>
      <c r="Z23" s="192"/>
      <c r="AA23" s="216"/>
    </row>
    <row r="24" spans="1:36" s="24" customFormat="1" ht="10.5" x14ac:dyDescent="0.15">
      <c r="A24" s="20"/>
      <c r="B24" s="21"/>
      <c r="C24" s="30" t="s">
        <v>228</v>
      </c>
      <c r="D24" s="22"/>
      <c r="E24" s="22"/>
      <c r="F24" s="193"/>
      <c r="G24" s="194"/>
      <c r="H24" s="194"/>
      <c r="I24" s="194"/>
      <c r="J24" s="194"/>
      <c r="K24" s="194"/>
      <c r="L24" s="194"/>
      <c r="M24" s="194"/>
      <c r="N24" s="194"/>
      <c r="O24" s="194"/>
      <c r="P24" s="194"/>
      <c r="Q24" s="195" t="s">
        <v>100</v>
      </c>
      <c r="R24" s="195" t="s">
        <v>100</v>
      </c>
      <c r="S24" s="195" t="s">
        <v>100</v>
      </c>
      <c r="T24" s="195" t="s">
        <v>100</v>
      </c>
      <c r="U24" s="194"/>
      <c r="V24" s="194"/>
      <c r="W24" s="194"/>
      <c r="X24" s="194"/>
      <c r="Y24" s="194"/>
      <c r="Z24" s="194"/>
      <c r="AA24" s="216"/>
    </row>
    <row r="25" spans="1:36" s="24" customFormat="1" ht="10.5" x14ac:dyDescent="0.15">
      <c r="A25" s="20">
        <v>10</v>
      </c>
      <c r="B25" s="21"/>
      <c r="C25" s="22"/>
      <c r="D25" s="22"/>
      <c r="E25" s="22"/>
      <c r="F25" s="193"/>
      <c r="G25" s="192"/>
      <c r="H25" s="192"/>
      <c r="I25" s="192"/>
      <c r="J25" s="192"/>
      <c r="K25" s="192"/>
      <c r="L25" s="192"/>
      <c r="M25" s="192"/>
      <c r="N25" s="192"/>
      <c r="O25" s="192"/>
      <c r="P25" s="192"/>
      <c r="Q25" s="192"/>
      <c r="R25" s="192"/>
      <c r="S25" s="192"/>
      <c r="T25" s="192"/>
      <c r="U25" s="192"/>
      <c r="V25" s="192"/>
      <c r="W25" s="192"/>
      <c r="X25" s="192"/>
      <c r="Y25" s="192"/>
      <c r="Z25" s="192"/>
      <c r="AA25" s="216"/>
      <c r="AI25" s="25"/>
      <c r="AJ25" s="25"/>
    </row>
    <row r="26" spans="1:36" s="24" customFormat="1" ht="10.5" x14ac:dyDescent="0.15">
      <c r="A26" s="20"/>
      <c r="B26" s="21"/>
      <c r="C26" s="30" t="s">
        <v>228</v>
      </c>
      <c r="D26" s="22"/>
      <c r="E26" s="22"/>
      <c r="F26" s="193"/>
      <c r="G26" s="194"/>
      <c r="H26" s="194"/>
      <c r="I26" s="194"/>
      <c r="J26" s="194"/>
      <c r="K26" s="194"/>
      <c r="L26" s="194"/>
      <c r="M26" s="194"/>
      <c r="N26" s="194"/>
      <c r="O26" s="194"/>
      <c r="P26" s="194"/>
      <c r="Q26" s="195" t="s">
        <v>100</v>
      </c>
      <c r="R26" s="195" t="s">
        <v>100</v>
      </c>
      <c r="S26" s="195" t="s">
        <v>100</v>
      </c>
      <c r="T26" s="195" t="s">
        <v>100</v>
      </c>
      <c r="U26" s="194"/>
      <c r="V26" s="194"/>
      <c r="W26" s="194"/>
      <c r="X26" s="194"/>
      <c r="Y26" s="194"/>
      <c r="Z26" s="194"/>
      <c r="AA26" s="216"/>
    </row>
    <row r="27" spans="1:36" s="24" customFormat="1" ht="10.5" x14ac:dyDescent="0.15">
      <c r="A27" s="20">
        <v>11</v>
      </c>
      <c r="B27" s="21"/>
      <c r="C27" s="22"/>
      <c r="D27" s="22"/>
      <c r="E27" s="22"/>
      <c r="F27" s="193"/>
      <c r="G27" s="192"/>
      <c r="H27" s="192"/>
      <c r="I27" s="192"/>
      <c r="J27" s="192"/>
      <c r="K27" s="192"/>
      <c r="L27" s="192"/>
      <c r="M27" s="192"/>
      <c r="N27" s="192"/>
      <c r="O27" s="192"/>
      <c r="P27" s="192"/>
      <c r="Q27" s="192"/>
      <c r="R27" s="192"/>
      <c r="S27" s="192"/>
      <c r="T27" s="192"/>
      <c r="U27" s="192"/>
      <c r="V27" s="192"/>
      <c r="W27" s="192"/>
      <c r="X27" s="192"/>
      <c r="Y27" s="192"/>
      <c r="Z27" s="192"/>
      <c r="AA27" s="216"/>
    </row>
    <row r="28" spans="1:36" s="24" customFormat="1" ht="10.5" x14ac:dyDescent="0.15">
      <c r="A28" s="20"/>
      <c r="B28" s="21"/>
      <c r="C28" s="30" t="s">
        <v>228</v>
      </c>
      <c r="D28" s="22"/>
      <c r="E28" s="22"/>
      <c r="F28" s="193"/>
      <c r="G28" s="194"/>
      <c r="H28" s="194"/>
      <c r="I28" s="194"/>
      <c r="J28" s="194"/>
      <c r="K28" s="194"/>
      <c r="L28" s="194"/>
      <c r="M28" s="194"/>
      <c r="N28" s="194"/>
      <c r="O28" s="194"/>
      <c r="P28" s="194"/>
      <c r="Q28" s="195" t="s">
        <v>100</v>
      </c>
      <c r="R28" s="195" t="s">
        <v>100</v>
      </c>
      <c r="S28" s="195" t="s">
        <v>100</v>
      </c>
      <c r="T28" s="195" t="s">
        <v>100</v>
      </c>
      <c r="U28" s="194"/>
      <c r="V28" s="194"/>
      <c r="W28" s="194"/>
      <c r="X28" s="194"/>
      <c r="Y28" s="194"/>
      <c r="Z28" s="194"/>
      <c r="AA28" s="216"/>
    </row>
    <row r="29" spans="1:36" s="24" customFormat="1" ht="10.5" x14ac:dyDescent="0.15">
      <c r="A29" s="20">
        <v>12</v>
      </c>
      <c r="B29" s="21"/>
      <c r="C29" s="22"/>
      <c r="D29" s="22"/>
      <c r="E29" s="22"/>
      <c r="F29" s="193"/>
      <c r="G29" s="192"/>
      <c r="H29" s="192"/>
      <c r="I29" s="192"/>
      <c r="J29" s="192"/>
      <c r="K29" s="192"/>
      <c r="L29" s="192"/>
      <c r="M29" s="192"/>
      <c r="N29" s="192"/>
      <c r="O29" s="192"/>
      <c r="P29" s="192"/>
      <c r="Q29" s="192"/>
      <c r="R29" s="192"/>
      <c r="S29" s="192"/>
      <c r="T29" s="192"/>
      <c r="U29" s="192"/>
      <c r="V29" s="192"/>
      <c r="W29" s="192"/>
      <c r="X29" s="192"/>
      <c r="Y29" s="192"/>
      <c r="Z29" s="192"/>
      <c r="AA29" s="216"/>
    </row>
    <row r="30" spans="1:36" s="24" customFormat="1" ht="10.5" x14ac:dyDescent="0.15">
      <c r="A30" s="20"/>
      <c r="B30" s="21"/>
      <c r="C30" s="30" t="s">
        <v>228</v>
      </c>
      <c r="D30" s="22"/>
      <c r="E30" s="22"/>
      <c r="F30" s="193"/>
      <c r="G30" s="194"/>
      <c r="H30" s="194"/>
      <c r="I30" s="194"/>
      <c r="J30" s="194"/>
      <c r="K30" s="194"/>
      <c r="L30" s="194"/>
      <c r="M30" s="194"/>
      <c r="N30" s="194"/>
      <c r="O30" s="194"/>
      <c r="P30" s="194"/>
      <c r="Q30" s="195" t="s">
        <v>100</v>
      </c>
      <c r="R30" s="195" t="s">
        <v>100</v>
      </c>
      <c r="S30" s="195" t="s">
        <v>100</v>
      </c>
      <c r="T30" s="195" t="s">
        <v>100</v>
      </c>
      <c r="U30" s="194"/>
      <c r="V30" s="194"/>
      <c r="W30" s="194"/>
      <c r="X30" s="194"/>
      <c r="Y30" s="194"/>
      <c r="Z30" s="194"/>
      <c r="AA30" s="216"/>
    </row>
    <row r="31" spans="1:36" s="24" customFormat="1" ht="10.5" x14ac:dyDescent="0.15">
      <c r="A31" s="20">
        <v>13</v>
      </c>
      <c r="B31" s="21"/>
      <c r="C31" s="22"/>
      <c r="D31" s="22"/>
      <c r="E31" s="22"/>
      <c r="F31" s="193"/>
      <c r="G31" s="192"/>
      <c r="H31" s="192"/>
      <c r="I31" s="192"/>
      <c r="J31" s="192"/>
      <c r="K31" s="192"/>
      <c r="L31" s="192"/>
      <c r="M31" s="192"/>
      <c r="N31" s="192"/>
      <c r="O31" s="192"/>
      <c r="P31" s="192"/>
      <c r="Q31" s="192"/>
      <c r="R31" s="192"/>
      <c r="S31" s="192"/>
      <c r="T31" s="192"/>
      <c r="U31" s="192"/>
      <c r="V31" s="192"/>
      <c r="W31" s="192"/>
      <c r="X31" s="192"/>
      <c r="Y31" s="192"/>
      <c r="Z31" s="192"/>
      <c r="AA31" s="216"/>
    </row>
    <row r="32" spans="1:36" s="24" customFormat="1" ht="10.5" x14ac:dyDescent="0.15">
      <c r="A32" s="20"/>
      <c r="B32" s="21"/>
      <c r="C32" s="30" t="s">
        <v>228</v>
      </c>
      <c r="D32" s="22"/>
      <c r="E32" s="22"/>
      <c r="F32" s="193"/>
      <c r="G32" s="194"/>
      <c r="H32" s="194"/>
      <c r="I32" s="194"/>
      <c r="J32" s="194"/>
      <c r="K32" s="194"/>
      <c r="L32" s="194"/>
      <c r="M32" s="194"/>
      <c r="N32" s="194"/>
      <c r="O32" s="194"/>
      <c r="P32" s="194"/>
      <c r="Q32" s="195" t="s">
        <v>100</v>
      </c>
      <c r="R32" s="195" t="s">
        <v>100</v>
      </c>
      <c r="S32" s="195" t="s">
        <v>100</v>
      </c>
      <c r="T32" s="195" t="s">
        <v>100</v>
      </c>
      <c r="U32" s="194"/>
      <c r="V32" s="194"/>
      <c r="W32" s="194"/>
      <c r="X32" s="194"/>
      <c r="Y32" s="194"/>
      <c r="Z32" s="194"/>
      <c r="AA32" s="216"/>
    </row>
    <row r="33" spans="1:27" s="24" customFormat="1" ht="10.5" x14ac:dyDescent="0.15">
      <c r="A33" s="20">
        <v>14</v>
      </c>
      <c r="B33" s="21"/>
      <c r="C33" s="22"/>
      <c r="D33" s="22"/>
      <c r="E33" s="22"/>
      <c r="F33" s="193"/>
      <c r="G33" s="192"/>
      <c r="H33" s="192"/>
      <c r="I33" s="192"/>
      <c r="J33" s="192"/>
      <c r="K33" s="192"/>
      <c r="L33" s="192"/>
      <c r="M33" s="192"/>
      <c r="N33" s="192"/>
      <c r="O33" s="192"/>
      <c r="P33" s="192"/>
      <c r="Q33" s="192"/>
      <c r="R33" s="192"/>
      <c r="S33" s="192"/>
      <c r="T33" s="192"/>
      <c r="U33" s="192"/>
      <c r="V33" s="192"/>
      <c r="W33" s="192"/>
      <c r="X33" s="192"/>
      <c r="Y33" s="192"/>
      <c r="Z33" s="192"/>
      <c r="AA33" s="216"/>
    </row>
    <row r="34" spans="1:27" s="24" customFormat="1" ht="10.5" x14ac:dyDescent="0.15">
      <c r="A34" s="20"/>
      <c r="B34" s="21"/>
      <c r="C34" s="30" t="s">
        <v>228</v>
      </c>
      <c r="D34" s="22"/>
      <c r="E34" s="22"/>
      <c r="F34" s="193"/>
      <c r="G34" s="194"/>
      <c r="H34" s="194"/>
      <c r="I34" s="194"/>
      <c r="J34" s="194"/>
      <c r="K34" s="194"/>
      <c r="L34" s="194"/>
      <c r="M34" s="194"/>
      <c r="N34" s="194"/>
      <c r="O34" s="194"/>
      <c r="P34" s="194"/>
      <c r="Q34" s="195" t="s">
        <v>100</v>
      </c>
      <c r="R34" s="195" t="s">
        <v>100</v>
      </c>
      <c r="S34" s="195" t="s">
        <v>100</v>
      </c>
      <c r="T34" s="195" t="s">
        <v>100</v>
      </c>
      <c r="U34" s="194"/>
      <c r="V34" s="194"/>
      <c r="W34" s="194"/>
      <c r="X34" s="194"/>
      <c r="Y34" s="194"/>
      <c r="Z34" s="194"/>
      <c r="AA34" s="216"/>
    </row>
    <row r="35" spans="1:27" s="24" customFormat="1" ht="10.5" x14ac:dyDescent="0.15">
      <c r="A35" s="20">
        <v>15</v>
      </c>
      <c r="B35" s="21"/>
      <c r="C35" s="22"/>
      <c r="D35" s="22"/>
      <c r="E35" s="22"/>
      <c r="F35" s="193"/>
      <c r="G35" s="192"/>
      <c r="H35" s="192"/>
      <c r="I35" s="192"/>
      <c r="J35" s="192"/>
      <c r="K35" s="192"/>
      <c r="L35" s="192"/>
      <c r="M35" s="192"/>
      <c r="N35" s="192"/>
      <c r="O35" s="192"/>
      <c r="P35" s="192"/>
      <c r="Q35" s="192"/>
      <c r="R35" s="192"/>
      <c r="S35" s="192"/>
      <c r="T35" s="192"/>
      <c r="U35" s="192"/>
      <c r="V35" s="192"/>
      <c r="W35" s="192"/>
      <c r="X35" s="192"/>
      <c r="Y35" s="192"/>
      <c r="Z35" s="192"/>
      <c r="AA35" s="216"/>
    </row>
    <row r="36" spans="1:27" s="24" customFormat="1" ht="10.5" x14ac:dyDescent="0.15">
      <c r="A36" s="20"/>
      <c r="B36" s="21"/>
      <c r="C36" s="30" t="s">
        <v>228</v>
      </c>
      <c r="D36" s="22"/>
      <c r="E36" s="22"/>
      <c r="F36" s="193"/>
      <c r="G36" s="194"/>
      <c r="H36" s="194"/>
      <c r="I36" s="194"/>
      <c r="J36" s="194"/>
      <c r="K36" s="194"/>
      <c r="L36" s="194"/>
      <c r="M36" s="194"/>
      <c r="N36" s="194"/>
      <c r="O36" s="194"/>
      <c r="P36" s="194"/>
      <c r="Q36" s="195" t="s">
        <v>100</v>
      </c>
      <c r="R36" s="195" t="s">
        <v>100</v>
      </c>
      <c r="S36" s="195" t="s">
        <v>100</v>
      </c>
      <c r="T36" s="195" t="s">
        <v>100</v>
      </c>
      <c r="U36" s="194"/>
      <c r="V36" s="194"/>
      <c r="W36" s="194"/>
      <c r="X36" s="194"/>
      <c r="Y36" s="194"/>
      <c r="Z36" s="194"/>
      <c r="AA36" s="216"/>
    </row>
    <row r="37" spans="1:27" s="24" customFormat="1" ht="10.5" x14ac:dyDescent="0.15">
      <c r="A37" s="20">
        <v>16</v>
      </c>
      <c r="B37" s="21"/>
      <c r="C37" s="22"/>
      <c r="D37" s="22"/>
      <c r="E37" s="22"/>
      <c r="F37" s="193"/>
      <c r="G37" s="192"/>
      <c r="H37" s="192"/>
      <c r="I37" s="192"/>
      <c r="J37" s="192"/>
      <c r="K37" s="192"/>
      <c r="L37" s="192"/>
      <c r="M37" s="192"/>
      <c r="N37" s="192"/>
      <c r="O37" s="192"/>
      <c r="P37" s="192"/>
      <c r="Q37" s="192"/>
      <c r="R37" s="192"/>
      <c r="S37" s="192"/>
      <c r="T37" s="192"/>
      <c r="U37" s="192"/>
      <c r="V37" s="192"/>
      <c r="W37" s="192"/>
      <c r="X37" s="192"/>
      <c r="Y37" s="192"/>
      <c r="Z37" s="192"/>
      <c r="AA37" s="216"/>
    </row>
    <row r="38" spans="1:27" s="24" customFormat="1" ht="10.5" x14ac:dyDescent="0.15">
      <c r="A38" s="20"/>
      <c r="B38" s="21"/>
      <c r="C38" s="30" t="s">
        <v>228</v>
      </c>
      <c r="D38" s="22"/>
      <c r="E38" s="22"/>
      <c r="F38" s="193"/>
      <c r="G38" s="194"/>
      <c r="H38" s="194"/>
      <c r="I38" s="194"/>
      <c r="J38" s="194"/>
      <c r="K38" s="194"/>
      <c r="L38" s="194"/>
      <c r="M38" s="194"/>
      <c r="N38" s="194"/>
      <c r="O38" s="194"/>
      <c r="P38" s="194"/>
      <c r="Q38" s="195" t="s">
        <v>100</v>
      </c>
      <c r="R38" s="195" t="s">
        <v>100</v>
      </c>
      <c r="S38" s="195" t="s">
        <v>100</v>
      </c>
      <c r="T38" s="195" t="s">
        <v>100</v>
      </c>
      <c r="U38" s="194"/>
      <c r="V38" s="194"/>
      <c r="W38" s="194"/>
      <c r="X38" s="194"/>
      <c r="Y38" s="194"/>
      <c r="Z38" s="194"/>
      <c r="AA38" s="216"/>
    </row>
    <row r="39" spans="1:27" s="24" customFormat="1" ht="10.5" x14ac:dyDescent="0.15">
      <c r="A39" s="20">
        <v>17</v>
      </c>
      <c r="B39" s="21"/>
      <c r="C39" s="22"/>
      <c r="D39" s="22"/>
      <c r="E39" s="22"/>
      <c r="F39" s="193"/>
      <c r="G39" s="192"/>
      <c r="H39" s="192"/>
      <c r="I39" s="192"/>
      <c r="J39" s="192"/>
      <c r="K39" s="192"/>
      <c r="L39" s="192"/>
      <c r="M39" s="192"/>
      <c r="N39" s="192"/>
      <c r="O39" s="192"/>
      <c r="P39" s="192"/>
      <c r="Q39" s="192"/>
      <c r="R39" s="192"/>
      <c r="S39" s="192"/>
      <c r="T39" s="192"/>
      <c r="U39" s="192"/>
      <c r="V39" s="192"/>
      <c r="W39" s="192"/>
      <c r="X39" s="192"/>
      <c r="Y39" s="192"/>
      <c r="Z39" s="192"/>
      <c r="AA39" s="216"/>
    </row>
    <row r="40" spans="1:27" s="24" customFormat="1" ht="10.5" x14ac:dyDescent="0.15">
      <c r="A40" s="20"/>
      <c r="B40" s="21"/>
      <c r="C40" s="30" t="s">
        <v>228</v>
      </c>
      <c r="D40" s="22"/>
      <c r="E40" s="22"/>
      <c r="F40" s="193"/>
      <c r="G40" s="194"/>
      <c r="H40" s="194"/>
      <c r="I40" s="194"/>
      <c r="J40" s="194"/>
      <c r="K40" s="194"/>
      <c r="L40" s="194"/>
      <c r="M40" s="194"/>
      <c r="N40" s="194"/>
      <c r="O40" s="194"/>
      <c r="P40" s="194"/>
      <c r="Q40" s="195" t="s">
        <v>100</v>
      </c>
      <c r="R40" s="195" t="s">
        <v>100</v>
      </c>
      <c r="S40" s="195" t="s">
        <v>100</v>
      </c>
      <c r="T40" s="195" t="s">
        <v>100</v>
      </c>
      <c r="U40" s="194"/>
      <c r="V40" s="194"/>
      <c r="W40" s="194"/>
      <c r="X40" s="194"/>
      <c r="Y40" s="194"/>
      <c r="Z40" s="194"/>
      <c r="AA40" s="216"/>
    </row>
    <row r="41" spans="1:27" s="24" customFormat="1" ht="10.5" x14ac:dyDescent="0.15">
      <c r="A41" s="20">
        <v>18</v>
      </c>
      <c r="B41" s="21"/>
      <c r="C41" s="22"/>
      <c r="D41" s="22"/>
      <c r="E41" s="22"/>
      <c r="F41" s="193"/>
      <c r="G41" s="192"/>
      <c r="H41" s="192"/>
      <c r="I41" s="192"/>
      <c r="J41" s="192"/>
      <c r="K41" s="192"/>
      <c r="L41" s="192"/>
      <c r="M41" s="192"/>
      <c r="N41" s="192"/>
      <c r="O41" s="192"/>
      <c r="P41" s="192"/>
      <c r="Q41" s="192"/>
      <c r="R41" s="192"/>
      <c r="S41" s="192"/>
      <c r="T41" s="192"/>
      <c r="U41" s="192"/>
      <c r="V41" s="192"/>
      <c r="W41" s="192"/>
      <c r="X41" s="192"/>
      <c r="Y41" s="192"/>
      <c r="Z41" s="192"/>
      <c r="AA41" s="216"/>
    </row>
    <row r="42" spans="1:27" s="24" customFormat="1" ht="10.5" x14ac:dyDescent="0.15">
      <c r="A42" s="20"/>
      <c r="B42" s="21"/>
      <c r="C42" s="30" t="s">
        <v>228</v>
      </c>
      <c r="D42" s="22"/>
      <c r="E42" s="22"/>
      <c r="F42" s="193"/>
      <c r="G42" s="194"/>
      <c r="H42" s="194"/>
      <c r="I42" s="194"/>
      <c r="J42" s="194"/>
      <c r="K42" s="194"/>
      <c r="L42" s="194"/>
      <c r="M42" s="194"/>
      <c r="N42" s="194"/>
      <c r="O42" s="194"/>
      <c r="P42" s="194"/>
      <c r="Q42" s="195" t="s">
        <v>100</v>
      </c>
      <c r="R42" s="195" t="s">
        <v>100</v>
      </c>
      <c r="S42" s="195" t="s">
        <v>100</v>
      </c>
      <c r="T42" s="195" t="s">
        <v>100</v>
      </c>
      <c r="U42" s="194"/>
      <c r="V42" s="194"/>
      <c r="W42" s="194"/>
      <c r="X42" s="194"/>
      <c r="Y42" s="194"/>
      <c r="Z42" s="194"/>
      <c r="AA42" s="216"/>
    </row>
    <row r="43" spans="1:27" s="24" customFormat="1" ht="10.5" x14ac:dyDescent="0.15">
      <c r="A43" s="20">
        <v>19</v>
      </c>
      <c r="B43" s="21"/>
      <c r="C43" s="22"/>
      <c r="D43" s="22"/>
      <c r="E43" s="22"/>
      <c r="F43" s="193"/>
      <c r="G43" s="192"/>
      <c r="H43" s="192"/>
      <c r="I43" s="192"/>
      <c r="J43" s="192"/>
      <c r="K43" s="192"/>
      <c r="L43" s="192"/>
      <c r="M43" s="192"/>
      <c r="N43" s="192"/>
      <c r="O43" s="192"/>
      <c r="P43" s="192"/>
      <c r="Q43" s="192"/>
      <c r="R43" s="192"/>
      <c r="S43" s="192"/>
      <c r="T43" s="192"/>
      <c r="U43" s="192"/>
      <c r="V43" s="192"/>
      <c r="W43" s="192"/>
      <c r="X43" s="192"/>
      <c r="Y43" s="192"/>
      <c r="Z43" s="192"/>
      <c r="AA43" s="216"/>
    </row>
    <row r="44" spans="1:27" s="24" customFormat="1" ht="10.5" x14ac:dyDescent="0.15">
      <c r="A44" s="20"/>
      <c r="B44" s="21"/>
      <c r="C44" s="30" t="s">
        <v>228</v>
      </c>
      <c r="D44" s="22"/>
      <c r="E44" s="22"/>
      <c r="F44" s="193"/>
      <c r="G44" s="194"/>
      <c r="H44" s="194"/>
      <c r="I44" s="194"/>
      <c r="J44" s="194"/>
      <c r="K44" s="194"/>
      <c r="L44" s="194"/>
      <c r="M44" s="194"/>
      <c r="N44" s="194"/>
      <c r="O44" s="194"/>
      <c r="P44" s="194"/>
      <c r="Q44" s="195" t="s">
        <v>100</v>
      </c>
      <c r="R44" s="195" t="s">
        <v>100</v>
      </c>
      <c r="S44" s="195" t="s">
        <v>100</v>
      </c>
      <c r="T44" s="195" t="s">
        <v>100</v>
      </c>
      <c r="U44" s="194"/>
      <c r="V44" s="194"/>
      <c r="W44" s="194"/>
      <c r="X44" s="194"/>
      <c r="Y44" s="194"/>
      <c r="Z44" s="194"/>
      <c r="AA44" s="216"/>
    </row>
    <row r="45" spans="1:27" s="24" customFormat="1" ht="10.5" x14ac:dyDescent="0.15">
      <c r="A45" s="20">
        <v>20</v>
      </c>
      <c r="B45" s="21"/>
      <c r="C45" s="22"/>
      <c r="D45" s="22"/>
      <c r="E45" s="22"/>
      <c r="F45" s="193"/>
      <c r="G45" s="192"/>
      <c r="H45" s="192"/>
      <c r="I45" s="192"/>
      <c r="J45" s="192"/>
      <c r="K45" s="192"/>
      <c r="L45" s="192"/>
      <c r="M45" s="192"/>
      <c r="N45" s="192"/>
      <c r="O45" s="192"/>
      <c r="P45" s="192"/>
      <c r="Q45" s="192"/>
      <c r="R45" s="192"/>
      <c r="S45" s="192"/>
      <c r="T45" s="192"/>
      <c r="U45" s="192"/>
      <c r="V45" s="192"/>
      <c r="W45" s="192"/>
      <c r="X45" s="192"/>
      <c r="Y45" s="192"/>
      <c r="Z45" s="192"/>
      <c r="AA45" s="216"/>
    </row>
    <row r="46" spans="1:27" s="24" customFormat="1" ht="10.5" x14ac:dyDescent="0.15">
      <c r="A46" s="20"/>
      <c r="B46" s="21"/>
      <c r="C46" s="30" t="s">
        <v>228</v>
      </c>
      <c r="D46" s="22"/>
      <c r="E46" s="22"/>
      <c r="F46" s="193"/>
      <c r="G46" s="194"/>
      <c r="H46" s="194"/>
      <c r="I46" s="194"/>
      <c r="J46" s="194"/>
      <c r="K46" s="194"/>
      <c r="L46" s="194"/>
      <c r="M46" s="194"/>
      <c r="N46" s="194"/>
      <c r="O46" s="194"/>
      <c r="P46" s="194"/>
      <c r="Q46" s="195" t="s">
        <v>100</v>
      </c>
      <c r="R46" s="195" t="s">
        <v>100</v>
      </c>
      <c r="S46" s="195" t="s">
        <v>100</v>
      </c>
      <c r="T46" s="195" t="s">
        <v>100</v>
      </c>
      <c r="U46" s="194"/>
      <c r="V46" s="194"/>
      <c r="W46" s="194"/>
      <c r="X46" s="194"/>
      <c r="Y46" s="194"/>
      <c r="Z46" s="194"/>
      <c r="AA46" s="216"/>
    </row>
    <row r="47" spans="1:27" s="24" customFormat="1" ht="10.5" x14ac:dyDescent="0.15">
      <c r="A47" s="20">
        <v>21</v>
      </c>
      <c r="B47" s="21"/>
      <c r="C47" s="22"/>
      <c r="D47" s="22"/>
      <c r="E47" s="22"/>
      <c r="F47" s="193"/>
      <c r="G47" s="192"/>
      <c r="H47" s="192"/>
      <c r="I47" s="192"/>
      <c r="J47" s="192"/>
      <c r="K47" s="192"/>
      <c r="L47" s="192"/>
      <c r="M47" s="192"/>
      <c r="N47" s="192"/>
      <c r="O47" s="192"/>
      <c r="P47" s="192"/>
      <c r="Q47" s="192"/>
      <c r="R47" s="192"/>
      <c r="S47" s="192"/>
      <c r="T47" s="192"/>
      <c r="U47" s="192"/>
      <c r="V47" s="192"/>
      <c r="W47" s="192"/>
      <c r="X47" s="192"/>
      <c r="Y47" s="192"/>
      <c r="Z47" s="192"/>
      <c r="AA47" s="216"/>
    </row>
    <row r="48" spans="1:27" s="24" customFormat="1" ht="10.5" x14ac:dyDescent="0.15">
      <c r="A48" s="20"/>
      <c r="B48" s="21"/>
      <c r="C48" s="30" t="s">
        <v>228</v>
      </c>
      <c r="D48" s="22"/>
      <c r="E48" s="22"/>
      <c r="F48" s="193"/>
      <c r="G48" s="194"/>
      <c r="H48" s="194"/>
      <c r="I48" s="194"/>
      <c r="J48" s="194"/>
      <c r="K48" s="194"/>
      <c r="L48" s="194"/>
      <c r="M48" s="194"/>
      <c r="N48" s="194"/>
      <c r="O48" s="194"/>
      <c r="P48" s="194"/>
      <c r="Q48" s="195" t="s">
        <v>100</v>
      </c>
      <c r="R48" s="195" t="s">
        <v>100</v>
      </c>
      <c r="S48" s="195" t="s">
        <v>100</v>
      </c>
      <c r="T48" s="195" t="s">
        <v>100</v>
      </c>
      <c r="U48" s="194"/>
      <c r="V48" s="194"/>
      <c r="W48" s="194"/>
      <c r="X48" s="194"/>
      <c r="Y48" s="194"/>
      <c r="Z48" s="194"/>
      <c r="AA48" s="216"/>
    </row>
    <row r="49" spans="1:27" s="24" customFormat="1" ht="10.5" x14ac:dyDescent="0.15">
      <c r="A49" s="20">
        <v>22</v>
      </c>
      <c r="B49" s="21"/>
      <c r="C49" s="22"/>
      <c r="D49" s="22"/>
      <c r="E49" s="22"/>
      <c r="F49" s="193"/>
      <c r="G49" s="192"/>
      <c r="H49" s="192"/>
      <c r="I49" s="192"/>
      <c r="J49" s="192"/>
      <c r="K49" s="192"/>
      <c r="L49" s="192"/>
      <c r="M49" s="192"/>
      <c r="N49" s="192"/>
      <c r="O49" s="192"/>
      <c r="P49" s="192"/>
      <c r="Q49" s="192"/>
      <c r="R49" s="192"/>
      <c r="S49" s="192"/>
      <c r="T49" s="192"/>
      <c r="U49" s="192"/>
      <c r="V49" s="192"/>
      <c r="W49" s="192"/>
      <c r="X49" s="192"/>
      <c r="Y49" s="192"/>
      <c r="Z49" s="192"/>
      <c r="AA49" s="216"/>
    </row>
    <row r="50" spans="1:27" s="24" customFormat="1" ht="10.5" x14ac:dyDescent="0.15">
      <c r="A50" s="20"/>
      <c r="B50" s="21"/>
      <c r="C50" s="30" t="s">
        <v>228</v>
      </c>
      <c r="D50" s="22"/>
      <c r="E50" s="22"/>
      <c r="F50" s="193"/>
      <c r="G50" s="194"/>
      <c r="H50" s="194"/>
      <c r="I50" s="194"/>
      <c r="J50" s="194"/>
      <c r="K50" s="194"/>
      <c r="L50" s="194"/>
      <c r="M50" s="194"/>
      <c r="N50" s="194"/>
      <c r="O50" s="194"/>
      <c r="P50" s="194"/>
      <c r="Q50" s="195" t="s">
        <v>100</v>
      </c>
      <c r="R50" s="195" t="s">
        <v>100</v>
      </c>
      <c r="S50" s="195" t="s">
        <v>100</v>
      </c>
      <c r="T50" s="195" t="s">
        <v>100</v>
      </c>
      <c r="U50" s="194"/>
      <c r="V50" s="194"/>
      <c r="W50" s="194"/>
      <c r="X50" s="194"/>
      <c r="Y50" s="194"/>
      <c r="Z50" s="194"/>
      <c r="AA50" s="216"/>
    </row>
    <row r="51" spans="1:27" s="24" customFormat="1" ht="10.5" x14ac:dyDescent="0.15">
      <c r="A51" s="20">
        <v>23</v>
      </c>
      <c r="B51" s="21"/>
      <c r="C51" s="22"/>
      <c r="D51" s="22"/>
      <c r="E51" s="22"/>
      <c r="F51" s="193"/>
      <c r="G51" s="192"/>
      <c r="H51" s="192"/>
      <c r="I51" s="192"/>
      <c r="J51" s="192"/>
      <c r="K51" s="192"/>
      <c r="L51" s="192"/>
      <c r="M51" s="192"/>
      <c r="N51" s="192"/>
      <c r="O51" s="192"/>
      <c r="P51" s="192"/>
      <c r="Q51" s="192"/>
      <c r="R51" s="192"/>
      <c r="S51" s="192"/>
      <c r="T51" s="192"/>
      <c r="U51" s="192"/>
      <c r="V51" s="192"/>
      <c r="W51" s="192"/>
      <c r="X51" s="192"/>
      <c r="Y51" s="192"/>
      <c r="Z51" s="192"/>
      <c r="AA51" s="216"/>
    </row>
    <row r="52" spans="1:27" s="24" customFormat="1" ht="10.5" x14ac:dyDescent="0.15">
      <c r="A52" s="20"/>
      <c r="B52" s="21"/>
      <c r="C52" s="30" t="s">
        <v>228</v>
      </c>
      <c r="D52" s="22"/>
      <c r="E52" s="22"/>
      <c r="F52" s="193"/>
      <c r="G52" s="194"/>
      <c r="H52" s="194"/>
      <c r="I52" s="194"/>
      <c r="J52" s="194"/>
      <c r="K52" s="194"/>
      <c r="L52" s="194"/>
      <c r="M52" s="194"/>
      <c r="N52" s="194"/>
      <c r="O52" s="194"/>
      <c r="P52" s="194"/>
      <c r="Q52" s="195" t="s">
        <v>100</v>
      </c>
      <c r="R52" s="195" t="s">
        <v>100</v>
      </c>
      <c r="S52" s="195" t="s">
        <v>100</v>
      </c>
      <c r="T52" s="195" t="s">
        <v>100</v>
      </c>
      <c r="U52" s="194"/>
      <c r="V52" s="194"/>
      <c r="W52" s="194"/>
      <c r="X52" s="194"/>
      <c r="Y52" s="194"/>
      <c r="Z52" s="194"/>
      <c r="AA52" s="216"/>
    </row>
    <row r="53" spans="1:27" s="24" customFormat="1" ht="10.5" x14ac:dyDescent="0.15">
      <c r="A53" s="20">
        <v>24</v>
      </c>
      <c r="B53" s="21"/>
      <c r="C53" s="22"/>
      <c r="D53" s="22"/>
      <c r="E53" s="22"/>
      <c r="F53" s="193"/>
      <c r="G53" s="192"/>
      <c r="H53" s="192"/>
      <c r="I53" s="192"/>
      <c r="J53" s="192"/>
      <c r="K53" s="192"/>
      <c r="L53" s="192"/>
      <c r="M53" s="192"/>
      <c r="N53" s="192"/>
      <c r="O53" s="192"/>
      <c r="P53" s="192"/>
      <c r="Q53" s="192"/>
      <c r="R53" s="192"/>
      <c r="S53" s="192"/>
      <c r="T53" s="192"/>
      <c r="U53" s="192"/>
      <c r="V53" s="192"/>
      <c r="W53" s="192"/>
      <c r="X53" s="192"/>
      <c r="Y53" s="192"/>
      <c r="Z53" s="192"/>
      <c r="AA53" s="216"/>
    </row>
    <row r="54" spans="1:27" s="24" customFormat="1" ht="10.5" x14ac:dyDescent="0.15">
      <c r="A54" s="20"/>
      <c r="B54" s="21"/>
      <c r="C54" s="30" t="s">
        <v>228</v>
      </c>
      <c r="D54" s="22"/>
      <c r="E54" s="22"/>
      <c r="F54" s="193"/>
      <c r="G54" s="194"/>
      <c r="H54" s="194"/>
      <c r="I54" s="194"/>
      <c r="J54" s="194"/>
      <c r="K54" s="194"/>
      <c r="L54" s="194"/>
      <c r="M54" s="194"/>
      <c r="N54" s="194"/>
      <c r="O54" s="194"/>
      <c r="P54" s="194"/>
      <c r="Q54" s="195" t="s">
        <v>100</v>
      </c>
      <c r="R54" s="195" t="s">
        <v>100</v>
      </c>
      <c r="S54" s="195" t="s">
        <v>100</v>
      </c>
      <c r="T54" s="195" t="s">
        <v>100</v>
      </c>
      <c r="U54" s="194"/>
      <c r="V54" s="194"/>
      <c r="W54" s="194"/>
      <c r="X54" s="194"/>
      <c r="Y54" s="194"/>
      <c r="Z54" s="194"/>
      <c r="AA54" s="216"/>
    </row>
    <row r="55" spans="1:27" s="24" customFormat="1" ht="10.5" x14ac:dyDescent="0.15">
      <c r="A55" s="20">
        <v>25</v>
      </c>
      <c r="B55" s="21"/>
      <c r="C55" s="22"/>
      <c r="D55" s="22"/>
      <c r="E55" s="22"/>
      <c r="F55" s="193"/>
      <c r="G55" s="192"/>
      <c r="H55" s="192"/>
      <c r="I55" s="192"/>
      <c r="J55" s="192"/>
      <c r="K55" s="192"/>
      <c r="L55" s="192"/>
      <c r="M55" s="192"/>
      <c r="N55" s="192"/>
      <c r="O55" s="192"/>
      <c r="P55" s="192"/>
      <c r="Q55" s="192"/>
      <c r="R55" s="192"/>
      <c r="S55" s="192"/>
      <c r="T55" s="192"/>
      <c r="U55" s="192"/>
      <c r="V55" s="192"/>
      <c r="W55" s="192"/>
      <c r="X55" s="192"/>
      <c r="Y55" s="192"/>
      <c r="Z55" s="192"/>
      <c r="AA55" s="216"/>
    </row>
    <row r="56" spans="1:27" s="24" customFormat="1" ht="10.5" x14ac:dyDescent="0.15">
      <c r="A56" s="20"/>
      <c r="B56" s="21"/>
      <c r="C56" s="30" t="s">
        <v>228</v>
      </c>
      <c r="D56" s="22"/>
      <c r="E56" s="22"/>
      <c r="F56" s="193"/>
      <c r="G56" s="194"/>
      <c r="H56" s="194"/>
      <c r="I56" s="194"/>
      <c r="J56" s="194"/>
      <c r="K56" s="194"/>
      <c r="L56" s="194"/>
      <c r="M56" s="194"/>
      <c r="N56" s="194"/>
      <c r="O56" s="194"/>
      <c r="P56" s="194"/>
      <c r="Q56" s="195" t="s">
        <v>100</v>
      </c>
      <c r="R56" s="195" t="s">
        <v>100</v>
      </c>
      <c r="S56" s="195" t="s">
        <v>100</v>
      </c>
      <c r="T56" s="195" t="s">
        <v>100</v>
      </c>
      <c r="U56" s="194"/>
      <c r="V56" s="194"/>
      <c r="W56" s="194"/>
      <c r="X56" s="194"/>
      <c r="Y56" s="194"/>
      <c r="Z56" s="194"/>
      <c r="AA56" s="216"/>
    </row>
    <row r="57" spans="1:27" s="24" customFormat="1" ht="10.5" x14ac:dyDescent="0.15">
      <c r="A57" s="20">
        <v>26</v>
      </c>
      <c r="B57" s="21"/>
      <c r="C57" s="22"/>
      <c r="D57" s="22"/>
      <c r="E57" s="22"/>
      <c r="F57" s="193"/>
      <c r="G57" s="192"/>
      <c r="H57" s="192"/>
      <c r="I57" s="192"/>
      <c r="J57" s="192"/>
      <c r="K57" s="192"/>
      <c r="L57" s="192"/>
      <c r="M57" s="192"/>
      <c r="N57" s="192"/>
      <c r="O57" s="192"/>
      <c r="P57" s="192"/>
      <c r="Q57" s="192"/>
      <c r="R57" s="192"/>
      <c r="S57" s="192"/>
      <c r="T57" s="192"/>
      <c r="U57" s="192"/>
      <c r="V57" s="192"/>
      <c r="W57" s="192"/>
      <c r="X57" s="192"/>
      <c r="Y57" s="192"/>
      <c r="Z57" s="192"/>
      <c r="AA57" s="216"/>
    </row>
    <row r="58" spans="1:27" s="24" customFormat="1" ht="10.5" x14ac:dyDescent="0.15">
      <c r="A58" s="20"/>
      <c r="B58" s="21"/>
      <c r="C58" s="30" t="s">
        <v>228</v>
      </c>
      <c r="D58" s="22"/>
      <c r="E58" s="22"/>
      <c r="F58" s="193"/>
      <c r="G58" s="194"/>
      <c r="H58" s="194"/>
      <c r="I58" s="194"/>
      <c r="J58" s="194"/>
      <c r="K58" s="194"/>
      <c r="L58" s="194"/>
      <c r="M58" s="194"/>
      <c r="N58" s="194"/>
      <c r="O58" s="194"/>
      <c r="P58" s="194"/>
      <c r="Q58" s="195" t="s">
        <v>100</v>
      </c>
      <c r="R58" s="195" t="s">
        <v>100</v>
      </c>
      <c r="S58" s="195" t="s">
        <v>100</v>
      </c>
      <c r="T58" s="195" t="s">
        <v>100</v>
      </c>
      <c r="U58" s="194"/>
      <c r="V58" s="194"/>
      <c r="W58" s="194"/>
      <c r="X58" s="194"/>
      <c r="Y58" s="194"/>
      <c r="Z58" s="194"/>
      <c r="AA58" s="216"/>
    </row>
    <row r="59" spans="1:27" s="24" customFormat="1" ht="10.5" x14ac:dyDescent="0.15">
      <c r="A59" s="20">
        <v>27</v>
      </c>
      <c r="B59" s="21"/>
      <c r="C59" s="22"/>
      <c r="D59" s="22"/>
      <c r="E59" s="22"/>
      <c r="F59" s="193"/>
      <c r="G59" s="192"/>
      <c r="H59" s="192"/>
      <c r="I59" s="192"/>
      <c r="J59" s="192"/>
      <c r="K59" s="192"/>
      <c r="L59" s="192"/>
      <c r="M59" s="192"/>
      <c r="N59" s="192"/>
      <c r="O59" s="192"/>
      <c r="P59" s="192"/>
      <c r="Q59" s="192"/>
      <c r="R59" s="192"/>
      <c r="S59" s="192"/>
      <c r="T59" s="192"/>
      <c r="U59" s="192"/>
      <c r="V59" s="192"/>
      <c r="W59" s="192"/>
      <c r="X59" s="192"/>
      <c r="Y59" s="192"/>
      <c r="Z59" s="192"/>
      <c r="AA59" s="216"/>
    </row>
    <row r="60" spans="1:27" s="24" customFormat="1" ht="10.5" x14ac:dyDescent="0.15">
      <c r="A60" s="20"/>
      <c r="B60" s="21"/>
      <c r="C60" s="30" t="s">
        <v>228</v>
      </c>
      <c r="D60" s="22"/>
      <c r="E60" s="22"/>
      <c r="F60" s="193"/>
      <c r="G60" s="194"/>
      <c r="H60" s="194"/>
      <c r="I60" s="194"/>
      <c r="J60" s="194"/>
      <c r="K60" s="194"/>
      <c r="L60" s="194"/>
      <c r="M60" s="194"/>
      <c r="N60" s="194"/>
      <c r="O60" s="194"/>
      <c r="P60" s="194"/>
      <c r="Q60" s="195" t="s">
        <v>100</v>
      </c>
      <c r="R60" s="195" t="s">
        <v>100</v>
      </c>
      <c r="S60" s="195" t="s">
        <v>100</v>
      </c>
      <c r="T60" s="195" t="s">
        <v>100</v>
      </c>
      <c r="U60" s="194"/>
      <c r="V60" s="194"/>
      <c r="W60" s="194"/>
      <c r="X60" s="194"/>
      <c r="Y60" s="194"/>
      <c r="Z60" s="194"/>
      <c r="AA60" s="216"/>
    </row>
    <row r="61" spans="1:27" s="24" customFormat="1" ht="10.5" x14ac:dyDescent="0.15">
      <c r="A61" s="20">
        <v>28</v>
      </c>
      <c r="B61" s="21"/>
      <c r="C61" s="22"/>
      <c r="D61" s="22"/>
      <c r="E61" s="22"/>
      <c r="F61" s="193"/>
      <c r="G61" s="192"/>
      <c r="H61" s="192"/>
      <c r="I61" s="192"/>
      <c r="J61" s="192"/>
      <c r="K61" s="192"/>
      <c r="L61" s="192"/>
      <c r="M61" s="192"/>
      <c r="N61" s="192"/>
      <c r="O61" s="192"/>
      <c r="P61" s="192"/>
      <c r="Q61" s="192"/>
      <c r="R61" s="192"/>
      <c r="S61" s="192"/>
      <c r="T61" s="192"/>
      <c r="U61" s="192"/>
      <c r="V61" s="192"/>
      <c r="W61" s="192"/>
      <c r="X61" s="192"/>
      <c r="Y61" s="192"/>
      <c r="Z61" s="192"/>
      <c r="AA61" s="216"/>
    </row>
    <row r="62" spans="1:27" s="24" customFormat="1" ht="10.5" x14ac:dyDescent="0.15">
      <c r="A62" s="20"/>
      <c r="B62" s="21"/>
      <c r="C62" s="30" t="s">
        <v>228</v>
      </c>
      <c r="D62" s="22"/>
      <c r="E62" s="22"/>
      <c r="F62" s="193"/>
      <c r="G62" s="194"/>
      <c r="H62" s="194"/>
      <c r="I62" s="194"/>
      <c r="J62" s="194"/>
      <c r="K62" s="194"/>
      <c r="L62" s="194"/>
      <c r="M62" s="194"/>
      <c r="N62" s="194"/>
      <c r="O62" s="194"/>
      <c r="P62" s="194"/>
      <c r="Q62" s="195" t="s">
        <v>100</v>
      </c>
      <c r="R62" s="195" t="s">
        <v>100</v>
      </c>
      <c r="S62" s="195" t="s">
        <v>100</v>
      </c>
      <c r="T62" s="195" t="s">
        <v>100</v>
      </c>
      <c r="U62" s="194"/>
      <c r="V62" s="194"/>
      <c r="W62" s="194"/>
      <c r="X62" s="194"/>
      <c r="Y62" s="194"/>
      <c r="Z62" s="194"/>
      <c r="AA62" s="216"/>
    </row>
    <row r="63" spans="1:27" s="24" customFormat="1" ht="10.5" x14ac:dyDescent="0.15">
      <c r="A63" s="20">
        <v>29</v>
      </c>
      <c r="B63" s="21"/>
      <c r="C63" s="22"/>
      <c r="D63" s="22"/>
      <c r="E63" s="22"/>
      <c r="F63" s="193"/>
      <c r="G63" s="192"/>
      <c r="H63" s="192"/>
      <c r="I63" s="192"/>
      <c r="J63" s="192"/>
      <c r="K63" s="192"/>
      <c r="L63" s="192"/>
      <c r="M63" s="192"/>
      <c r="N63" s="192"/>
      <c r="O63" s="192"/>
      <c r="P63" s="192"/>
      <c r="Q63" s="192"/>
      <c r="R63" s="192"/>
      <c r="S63" s="192"/>
      <c r="T63" s="192"/>
      <c r="U63" s="192"/>
      <c r="V63" s="192"/>
      <c r="W63" s="192"/>
      <c r="X63" s="192"/>
      <c r="Y63" s="192"/>
      <c r="Z63" s="192"/>
      <c r="AA63" s="216"/>
    </row>
    <row r="64" spans="1:27" s="24" customFormat="1" ht="10.5" x14ac:dyDescent="0.15">
      <c r="A64" s="20"/>
      <c r="B64" s="21"/>
      <c r="C64" s="30" t="s">
        <v>228</v>
      </c>
      <c r="D64" s="22"/>
      <c r="E64" s="22"/>
      <c r="F64" s="193"/>
      <c r="G64" s="194"/>
      <c r="H64" s="194"/>
      <c r="I64" s="194"/>
      <c r="J64" s="194"/>
      <c r="K64" s="194"/>
      <c r="L64" s="194"/>
      <c r="M64" s="194"/>
      <c r="N64" s="194"/>
      <c r="O64" s="194"/>
      <c r="P64" s="194"/>
      <c r="Q64" s="195" t="s">
        <v>100</v>
      </c>
      <c r="R64" s="195" t="s">
        <v>100</v>
      </c>
      <c r="S64" s="195" t="s">
        <v>100</v>
      </c>
      <c r="T64" s="195" t="s">
        <v>100</v>
      </c>
      <c r="U64" s="194"/>
      <c r="V64" s="194"/>
      <c r="W64" s="194"/>
      <c r="X64" s="194"/>
      <c r="Y64" s="194"/>
      <c r="Z64" s="194"/>
      <c r="AA64" s="216"/>
    </row>
    <row r="65" spans="1:27" s="24" customFormat="1" ht="10.5" x14ac:dyDescent="0.15">
      <c r="A65" s="20">
        <v>30</v>
      </c>
      <c r="B65" s="21"/>
      <c r="C65" s="22"/>
      <c r="D65" s="22"/>
      <c r="E65" s="22"/>
      <c r="F65" s="193"/>
      <c r="G65" s="35"/>
      <c r="H65" s="35"/>
      <c r="I65" s="35"/>
      <c r="J65" s="35"/>
      <c r="K65" s="35"/>
      <c r="L65" s="35"/>
      <c r="M65" s="35"/>
      <c r="N65" s="35"/>
      <c r="O65" s="35"/>
      <c r="P65" s="35"/>
      <c r="Q65" s="192"/>
      <c r="R65" s="192"/>
      <c r="S65" s="192"/>
      <c r="T65" s="192"/>
      <c r="U65" s="35"/>
      <c r="V65" s="35"/>
      <c r="W65" s="35"/>
      <c r="X65" s="35"/>
      <c r="Y65" s="35"/>
      <c r="Z65" s="35"/>
      <c r="AA65" s="216"/>
    </row>
    <row r="66" spans="1:27" s="24" customFormat="1" ht="10.5" x14ac:dyDescent="0.15">
      <c r="A66" s="26"/>
      <c r="B66" s="27"/>
      <c r="C66" s="31" t="s">
        <v>228</v>
      </c>
      <c r="D66" s="28"/>
      <c r="E66" s="28"/>
      <c r="F66" s="213"/>
      <c r="G66" s="36"/>
      <c r="H66" s="36"/>
      <c r="I66" s="36"/>
      <c r="J66" s="36"/>
      <c r="K66" s="36"/>
      <c r="L66" s="36"/>
      <c r="M66" s="36"/>
      <c r="N66" s="36"/>
      <c r="O66" s="36"/>
      <c r="P66" s="36"/>
      <c r="Q66" s="195" t="s">
        <v>100</v>
      </c>
      <c r="R66" s="195" t="s">
        <v>100</v>
      </c>
      <c r="S66" s="195" t="s">
        <v>100</v>
      </c>
      <c r="T66" s="195" t="s">
        <v>100</v>
      </c>
      <c r="U66" s="36"/>
      <c r="V66" s="36"/>
      <c r="W66" s="36"/>
      <c r="X66" s="36"/>
      <c r="Y66" s="36"/>
      <c r="Z66" s="36"/>
      <c r="AA66" s="217"/>
    </row>
    <row r="67" spans="1:27" x14ac:dyDescent="0.2">
      <c r="F67" s="211" t="s">
        <v>229</v>
      </c>
      <c r="G67" s="33">
        <f>SUM(G7,G9,G11,G13,G15,G17,G19,G21,G23,G25,G27,G29,G31,G33,G35,G37,G39,G41,G43,G45,G47,G49,G51,G53,G55,G57,G59,G61,G63,G65)</f>
        <v>8</v>
      </c>
      <c r="H67" s="33">
        <f t="shared" ref="H67:V67" si="0">SUM(H7,H9,H11,H13,H15,H17,H19,H21,H23,H25,H27,H29,H31,H33,H35,H37,H39,H41,H43,H45,H47,H49,H51,H53,H55,H57,H59,H61,H63,H65)</f>
        <v>8</v>
      </c>
      <c r="I67" s="33">
        <f t="shared" si="0"/>
        <v>8</v>
      </c>
      <c r="J67" s="33">
        <f t="shared" si="0"/>
        <v>8</v>
      </c>
      <c r="K67" s="33">
        <f t="shared" si="0"/>
        <v>8</v>
      </c>
      <c r="L67" s="33">
        <f t="shared" si="0"/>
        <v>8</v>
      </c>
      <c r="M67" s="33">
        <f t="shared" si="0"/>
        <v>8</v>
      </c>
      <c r="N67" s="33">
        <f t="shared" si="0"/>
        <v>8</v>
      </c>
      <c r="O67" s="33">
        <f t="shared" si="0"/>
        <v>8</v>
      </c>
      <c r="P67" s="33">
        <f t="shared" si="0"/>
        <v>8</v>
      </c>
      <c r="Q67" s="33">
        <f t="shared" si="0"/>
        <v>8</v>
      </c>
      <c r="R67" s="33">
        <f t="shared" si="0"/>
        <v>8</v>
      </c>
      <c r="S67" s="33">
        <f t="shared" si="0"/>
        <v>8</v>
      </c>
      <c r="T67" s="33">
        <f t="shared" si="0"/>
        <v>8</v>
      </c>
      <c r="U67" s="33">
        <f t="shared" si="0"/>
        <v>8</v>
      </c>
      <c r="V67" s="33">
        <f t="shared" si="0"/>
        <v>8</v>
      </c>
      <c r="W67" s="33">
        <f t="shared" ref="W67:Z67" si="1">SUM(W7,W9,W11,W13,W15,W17,W19,W21,W23,W25,W27,W29,W31,W33,W35,W37,W39,W41,W43,W45,W47,W49,W51,W53,W55,W57,W59,W61,W63,W65)</f>
        <v>8</v>
      </c>
      <c r="X67" s="33">
        <f t="shared" si="1"/>
        <v>8</v>
      </c>
      <c r="Y67" s="33">
        <f t="shared" si="1"/>
        <v>8</v>
      </c>
      <c r="Z67" s="33">
        <f t="shared" si="1"/>
        <v>8</v>
      </c>
      <c r="AA67" s="18">
        <f>SUM(G67:Z67)</f>
        <v>160</v>
      </c>
    </row>
    <row r="68" spans="1:27" x14ac:dyDescent="0.2">
      <c r="F68" s="211" t="s">
        <v>230</v>
      </c>
      <c r="G68" s="33">
        <f>COUNT(G7,G9,G11,G13,G15,G17,G19,G21,G23,G25,G27,G29,G31,G33,G35,G37,G39,G41,G43,G45,G47,G49,G51,G53,G55,G57,G59,G61,G63,G65)</f>
        <v>8</v>
      </c>
      <c r="H68" s="33">
        <f t="shared" ref="H68:V68" si="2">COUNT(H7,H9,H11,H13,H15,H17,H19,H21,H23,H25,H27,H29,H31,H33,H35,H37,H39,H41,H43,H45,H47,H49,H51,H53,H55,H57,H59,H61,H63,H65)</f>
        <v>8</v>
      </c>
      <c r="I68" s="33">
        <f t="shared" si="2"/>
        <v>8</v>
      </c>
      <c r="J68" s="33">
        <f t="shared" si="2"/>
        <v>8</v>
      </c>
      <c r="K68" s="33">
        <f t="shared" si="2"/>
        <v>8</v>
      </c>
      <c r="L68" s="33">
        <f t="shared" si="2"/>
        <v>8</v>
      </c>
      <c r="M68" s="33">
        <f t="shared" si="2"/>
        <v>8</v>
      </c>
      <c r="N68" s="33">
        <f t="shared" si="2"/>
        <v>8</v>
      </c>
      <c r="O68" s="33">
        <f t="shared" si="2"/>
        <v>8</v>
      </c>
      <c r="P68" s="33">
        <f t="shared" si="2"/>
        <v>8</v>
      </c>
      <c r="Q68" s="33">
        <f t="shared" si="2"/>
        <v>8</v>
      </c>
      <c r="R68" s="33">
        <f t="shared" si="2"/>
        <v>8</v>
      </c>
      <c r="S68" s="33">
        <f t="shared" si="2"/>
        <v>8</v>
      </c>
      <c r="T68" s="33">
        <f t="shared" si="2"/>
        <v>8</v>
      </c>
      <c r="U68" s="33">
        <f t="shared" si="2"/>
        <v>8</v>
      </c>
      <c r="V68" s="33">
        <f t="shared" si="2"/>
        <v>8</v>
      </c>
      <c r="W68" s="33">
        <f t="shared" ref="W68:Z68" si="3">COUNT(W7,W9,W11,W13,W15,W17,W19,W21,W23,W25,W27,W29,W31,W33,W35,W37,W39,W41,W43,W45,W47,W49,W51,W53,W55,W57,W59,W61,W63,W65)</f>
        <v>8</v>
      </c>
      <c r="X68" s="33">
        <f t="shared" si="3"/>
        <v>8</v>
      </c>
      <c r="Y68" s="33">
        <f t="shared" si="3"/>
        <v>8</v>
      </c>
      <c r="Z68" s="33">
        <f t="shared" si="3"/>
        <v>8</v>
      </c>
      <c r="AA68" s="18">
        <f>SUM(G68:Z68)</f>
        <v>160</v>
      </c>
    </row>
    <row r="69" spans="1:27" x14ac:dyDescent="0.2">
      <c r="F69" s="211" t="s">
        <v>46</v>
      </c>
      <c r="G69" s="34">
        <f>G67/G68</f>
        <v>1</v>
      </c>
      <c r="H69" s="34">
        <f t="shared" ref="H69:V69" si="4">H67/H68</f>
        <v>1</v>
      </c>
      <c r="I69" s="34">
        <f t="shared" si="4"/>
        <v>1</v>
      </c>
      <c r="J69" s="34">
        <f t="shared" si="4"/>
        <v>1</v>
      </c>
      <c r="K69" s="34">
        <f t="shared" si="4"/>
        <v>1</v>
      </c>
      <c r="L69" s="34">
        <f t="shared" si="4"/>
        <v>1</v>
      </c>
      <c r="M69" s="34">
        <f t="shared" si="4"/>
        <v>1</v>
      </c>
      <c r="N69" s="34">
        <f t="shared" si="4"/>
        <v>1</v>
      </c>
      <c r="O69" s="34">
        <f t="shared" si="4"/>
        <v>1</v>
      </c>
      <c r="P69" s="34">
        <f t="shared" si="4"/>
        <v>1</v>
      </c>
      <c r="Q69" s="34">
        <f t="shared" si="4"/>
        <v>1</v>
      </c>
      <c r="R69" s="34">
        <f t="shared" si="4"/>
        <v>1</v>
      </c>
      <c r="S69" s="34">
        <f t="shared" si="4"/>
        <v>1</v>
      </c>
      <c r="T69" s="34">
        <f t="shared" si="4"/>
        <v>1</v>
      </c>
      <c r="U69" s="34">
        <f t="shared" si="4"/>
        <v>1</v>
      </c>
      <c r="V69" s="34">
        <f t="shared" si="4"/>
        <v>1</v>
      </c>
      <c r="W69" s="34">
        <f t="shared" ref="W69:Z69" si="5">W67/W68</f>
        <v>1</v>
      </c>
      <c r="X69" s="34">
        <f t="shared" si="5"/>
        <v>1</v>
      </c>
      <c r="Y69" s="34">
        <f t="shared" si="5"/>
        <v>1</v>
      </c>
      <c r="Z69" s="34">
        <f t="shared" si="5"/>
        <v>1</v>
      </c>
      <c r="AA69" s="218">
        <f>AA67/AA68</f>
        <v>1</v>
      </c>
    </row>
  </sheetData>
  <mergeCells count="6">
    <mergeCell ref="A1:C1"/>
    <mergeCell ref="D1:Z1"/>
    <mergeCell ref="A3:C3"/>
    <mergeCell ref="D3:N3"/>
    <mergeCell ref="O3:R3"/>
    <mergeCell ref="S3:Z3"/>
  </mergeCells>
  <printOptions horizontalCentered="1"/>
  <pageMargins left="0" right="0" top="1.5" bottom="1" header="0.25" footer="0.25"/>
  <pageSetup orientation="landscape" r:id="rId1"/>
  <headerFooter>
    <oddHeader>&amp;C&amp;"Arial,Bold"
Delegation Oversight Annual Audit Tool 2020 &amp;A
Credentialing and Recredentialing&amp;R&amp;"Times New Roman,Regular"&amp;10Attachment 25  - Credentialing DOA Audit Tool</oddHeader>
    <oddFooter>&amp;L&amp;"Arial,Regular"&amp;10
&amp;A&amp;C&amp;"Arial,Regular"&amp;10&amp;P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69"/>
  <sheetViews>
    <sheetView view="pageLayout" zoomScaleNormal="100" workbookViewId="0">
      <selection activeCell="J25" sqref="J25"/>
    </sheetView>
  </sheetViews>
  <sheetFormatPr defaultColWidth="9.140625" defaultRowHeight="12.75" x14ac:dyDescent="0.2"/>
  <cols>
    <col min="1" max="1" width="3.42578125" style="16" customWidth="1"/>
    <col min="2" max="2" width="4.42578125" style="18" customWidth="1"/>
    <col min="3" max="3" width="15.5703125" style="16" customWidth="1"/>
    <col min="4" max="4" width="16" style="16" customWidth="1"/>
    <col min="5" max="5" width="4.7109375" style="16" customWidth="1"/>
    <col min="6" max="6" width="6.7109375" style="16" customWidth="1"/>
    <col min="7" max="26" width="7.28515625" style="16" customWidth="1"/>
    <col min="27" max="27" width="20" style="16" customWidth="1"/>
    <col min="28" max="34" width="9.140625" style="16"/>
    <col min="35" max="36" width="10.42578125" style="16" bestFit="1" customWidth="1"/>
    <col min="37" max="16384" width="9.140625" style="16"/>
  </cols>
  <sheetData>
    <row r="1" spans="1:27" x14ac:dyDescent="0.2">
      <c r="A1" s="432" t="s">
        <v>0</v>
      </c>
      <c r="B1" s="432"/>
      <c r="C1" s="432"/>
      <c r="D1" s="431">
        <f>Documentation!$C$1</f>
        <v>0</v>
      </c>
      <c r="E1" s="431"/>
      <c r="F1" s="431"/>
      <c r="G1" s="431"/>
      <c r="H1" s="431"/>
      <c r="I1" s="431"/>
      <c r="J1" s="431"/>
      <c r="K1" s="431"/>
      <c r="L1" s="431"/>
      <c r="M1" s="431"/>
      <c r="N1" s="431"/>
      <c r="O1" s="431"/>
      <c r="P1" s="431"/>
      <c r="Q1" s="431"/>
      <c r="R1" s="431"/>
      <c r="S1" s="431"/>
      <c r="T1" s="431"/>
      <c r="U1" s="431"/>
      <c r="V1" s="431"/>
      <c r="W1" s="431"/>
      <c r="X1" s="431"/>
      <c r="Y1" s="431"/>
      <c r="Z1" s="123"/>
    </row>
    <row r="3" spans="1:27" x14ac:dyDescent="0.2">
      <c r="A3" s="432" t="s">
        <v>1</v>
      </c>
      <c r="B3" s="432"/>
      <c r="C3" s="432"/>
      <c r="D3" s="431"/>
      <c r="E3" s="431"/>
      <c r="F3" s="431"/>
      <c r="G3" s="431"/>
      <c r="H3" s="431"/>
      <c r="I3" s="431"/>
      <c r="J3" s="431"/>
      <c r="K3" s="431"/>
      <c r="L3" s="431"/>
      <c r="M3" s="431"/>
      <c r="N3" s="431"/>
      <c r="O3" s="431"/>
      <c r="P3" s="433" t="s">
        <v>2</v>
      </c>
      <c r="Q3" s="433"/>
      <c r="R3" s="433"/>
      <c r="S3" s="433"/>
      <c r="T3" s="430"/>
      <c r="U3" s="430"/>
      <c r="V3" s="430"/>
      <c r="W3" s="430"/>
      <c r="X3" s="430"/>
      <c r="Y3" s="430"/>
      <c r="Z3" s="123"/>
    </row>
    <row r="5" spans="1:27" s="54" customFormat="1" ht="18" customHeight="1" x14ac:dyDescent="0.25">
      <c r="A5" s="50"/>
      <c r="B5" s="51"/>
      <c r="C5" s="50"/>
      <c r="D5" s="50"/>
      <c r="E5" s="50"/>
      <c r="F5" s="50"/>
      <c r="G5" s="434"/>
      <c r="H5" s="435"/>
      <c r="I5" s="435"/>
      <c r="J5" s="435"/>
      <c r="K5" s="435"/>
      <c r="L5" s="436"/>
      <c r="M5" s="434"/>
      <c r="N5" s="435"/>
      <c r="O5" s="435"/>
      <c r="P5" s="435"/>
      <c r="Q5" s="435"/>
      <c r="R5" s="435"/>
      <c r="S5" s="63"/>
      <c r="T5" s="63"/>
      <c r="U5" s="63"/>
      <c r="V5" s="63"/>
      <c r="W5" s="63"/>
      <c r="X5" s="63"/>
      <c r="Y5" s="63"/>
      <c r="Z5" s="102"/>
      <c r="AA5" s="50"/>
    </row>
    <row r="6" spans="1:27" s="17" customFormat="1" ht="105" customHeight="1" x14ac:dyDescent="0.15">
      <c r="A6" s="37"/>
      <c r="B6" s="38" t="s">
        <v>216</v>
      </c>
      <c r="C6" s="39" t="s">
        <v>217</v>
      </c>
      <c r="D6" s="40" t="s">
        <v>332</v>
      </c>
      <c r="E6" s="40"/>
      <c r="F6" s="40" t="s">
        <v>459</v>
      </c>
      <c r="G6" s="40" t="s">
        <v>451</v>
      </c>
      <c r="H6" s="40" t="s">
        <v>452</v>
      </c>
      <c r="I6" s="40" t="s">
        <v>453</v>
      </c>
      <c r="J6" s="40" t="s">
        <v>454</v>
      </c>
      <c r="K6" s="40" t="s">
        <v>455</v>
      </c>
      <c r="L6" s="40" t="s">
        <v>456</v>
      </c>
      <c r="M6" s="40" t="s">
        <v>457</v>
      </c>
      <c r="N6" s="40" t="s">
        <v>458</v>
      </c>
      <c r="O6" s="40" t="s">
        <v>460</v>
      </c>
      <c r="P6" s="40" t="s">
        <v>461</v>
      </c>
      <c r="Q6" s="40" t="s">
        <v>462</v>
      </c>
      <c r="R6" s="40" t="s">
        <v>463</v>
      </c>
      <c r="S6" s="40" t="s">
        <v>464</v>
      </c>
      <c r="T6" s="40" t="s">
        <v>465</v>
      </c>
      <c r="U6" s="40" t="s">
        <v>466</v>
      </c>
      <c r="V6" s="40" t="s">
        <v>467</v>
      </c>
      <c r="W6" s="40" t="s">
        <v>468</v>
      </c>
      <c r="X6" s="40" t="s">
        <v>469</v>
      </c>
      <c r="Y6" s="40" t="s">
        <v>470</v>
      </c>
      <c r="Z6" s="40" t="s">
        <v>491</v>
      </c>
      <c r="AA6" s="41" t="s">
        <v>225</v>
      </c>
    </row>
    <row r="7" spans="1:27" s="24" customFormat="1" ht="10.5" x14ac:dyDescent="0.15">
      <c r="A7" s="20">
        <v>1</v>
      </c>
      <c r="B7" s="21"/>
      <c r="C7" s="22"/>
      <c r="D7" s="22"/>
      <c r="E7" s="22"/>
      <c r="F7" s="22"/>
      <c r="G7" s="35"/>
      <c r="H7" s="35"/>
      <c r="I7" s="35"/>
      <c r="J7" s="35"/>
      <c r="K7" s="35"/>
      <c r="L7" s="35"/>
      <c r="M7" s="35"/>
      <c r="N7" s="35"/>
      <c r="O7" s="35"/>
      <c r="P7" s="35"/>
      <c r="Q7" s="35"/>
      <c r="R7" s="35"/>
      <c r="S7" s="35"/>
      <c r="T7" s="35"/>
      <c r="U7" s="35"/>
      <c r="V7" s="35"/>
      <c r="W7" s="35"/>
      <c r="X7" s="35"/>
      <c r="Y7" s="35"/>
      <c r="Z7" s="35"/>
      <c r="AA7" s="23"/>
    </row>
    <row r="8" spans="1:27" s="24" customFormat="1" ht="10.5" x14ac:dyDescent="0.15">
      <c r="A8" s="20"/>
      <c r="B8" s="21"/>
      <c r="C8" s="30" t="s">
        <v>228</v>
      </c>
      <c r="D8" s="22"/>
      <c r="E8" s="22"/>
      <c r="F8" s="22"/>
      <c r="G8" s="35"/>
      <c r="H8" s="35"/>
      <c r="I8" s="35"/>
      <c r="J8" s="35"/>
      <c r="K8" s="35"/>
      <c r="L8" s="35"/>
      <c r="M8" s="35"/>
      <c r="N8" s="35"/>
      <c r="O8" s="35"/>
      <c r="P8" s="35"/>
      <c r="Q8" s="35"/>
      <c r="R8" s="35"/>
      <c r="S8" s="35"/>
      <c r="T8" s="35"/>
      <c r="U8" s="35"/>
      <c r="V8" s="35"/>
      <c r="W8" s="35"/>
      <c r="X8" s="35"/>
      <c r="Y8" s="35"/>
      <c r="Z8" s="35"/>
      <c r="AA8" s="23"/>
    </row>
    <row r="9" spans="1:27" s="24" customFormat="1" ht="10.5" x14ac:dyDescent="0.15">
      <c r="A9" s="20">
        <v>2</v>
      </c>
      <c r="B9" s="21"/>
      <c r="C9" s="22"/>
      <c r="D9" s="22"/>
      <c r="E9" s="22"/>
      <c r="F9" s="22"/>
      <c r="G9" s="35"/>
      <c r="H9" s="35"/>
      <c r="I9" s="35"/>
      <c r="J9" s="35"/>
      <c r="K9" s="35"/>
      <c r="L9" s="35"/>
      <c r="M9" s="35"/>
      <c r="N9" s="35"/>
      <c r="O9" s="35"/>
      <c r="P9" s="35"/>
      <c r="Q9" s="35"/>
      <c r="R9" s="35"/>
      <c r="S9" s="35"/>
      <c r="T9" s="35"/>
      <c r="U9" s="35"/>
      <c r="V9" s="35"/>
      <c r="W9" s="35"/>
      <c r="X9" s="35"/>
      <c r="Y9" s="35"/>
      <c r="Z9" s="35"/>
      <c r="AA9" s="23"/>
    </row>
    <row r="10" spans="1:27" s="24" customFormat="1" ht="10.5" x14ac:dyDescent="0.15">
      <c r="A10" s="20"/>
      <c r="B10" s="21"/>
      <c r="C10" s="30" t="s">
        <v>228</v>
      </c>
      <c r="D10" s="22"/>
      <c r="E10" s="22"/>
      <c r="F10" s="22"/>
      <c r="G10" s="35"/>
      <c r="H10" s="35"/>
      <c r="I10" s="35"/>
      <c r="J10" s="35"/>
      <c r="K10" s="35"/>
      <c r="L10" s="35"/>
      <c r="M10" s="35"/>
      <c r="N10" s="35"/>
      <c r="O10" s="35"/>
      <c r="P10" s="35"/>
      <c r="Q10" s="35"/>
      <c r="R10" s="35"/>
      <c r="S10" s="35"/>
      <c r="T10" s="35"/>
      <c r="U10" s="35"/>
      <c r="V10" s="35"/>
      <c r="W10" s="35"/>
      <c r="X10" s="35"/>
      <c r="Y10" s="35"/>
      <c r="Z10" s="35"/>
      <c r="AA10" s="23"/>
    </row>
    <row r="11" spans="1:27" s="24" customFormat="1" ht="10.5" x14ac:dyDescent="0.15">
      <c r="A11" s="20">
        <v>3</v>
      </c>
      <c r="B11" s="21"/>
      <c r="C11" s="22"/>
      <c r="D11" s="22"/>
      <c r="E11" s="22"/>
      <c r="F11" s="22"/>
      <c r="G11" s="35"/>
      <c r="H11" s="35"/>
      <c r="I11" s="35"/>
      <c r="J11" s="35"/>
      <c r="K11" s="35"/>
      <c r="L11" s="35"/>
      <c r="M11" s="35"/>
      <c r="N11" s="35"/>
      <c r="O11" s="35"/>
      <c r="P11" s="35"/>
      <c r="Q11" s="35"/>
      <c r="R11" s="35"/>
      <c r="S11" s="35"/>
      <c r="T11" s="35"/>
      <c r="U11" s="35"/>
      <c r="V11" s="35"/>
      <c r="W11" s="35"/>
      <c r="X11" s="35"/>
      <c r="Y11" s="35"/>
      <c r="Z11" s="35"/>
      <c r="AA11" s="23"/>
    </row>
    <row r="12" spans="1:27" s="24" customFormat="1" ht="10.5" x14ac:dyDescent="0.15">
      <c r="A12" s="20"/>
      <c r="B12" s="21"/>
      <c r="C12" s="30" t="s">
        <v>228</v>
      </c>
      <c r="D12" s="22"/>
      <c r="E12" s="22"/>
      <c r="F12" s="22"/>
      <c r="G12" s="35"/>
      <c r="H12" s="35"/>
      <c r="I12" s="35"/>
      <c r="J12" s="35"/>
      <c r="K12" s="35"/>
      <c r="L12" s="35"/>
      <c r="M12" s="35"/>
      <c r="N12" s="35"/>
      <c r="O12" s="35"/>
      <c r="P12" s="35"/>
      <c r="Q12" s="35"/>
      <c r="R12" s="35"/>
      <c r="S12" s="35"/>
      <c r="T12" s="35"/>
      <c r="U12" s="35"/>
      <c r="V12" s="35"/>
      <c r="W12" s="35"/>
      <c r="X12" s="35"/>
      <c r="Y12" s="35"/>
      <c r="Z12" s="35"/>
      <c r="AA12" s="23"/>
    </row>
    <row r="13" spans="1:27" s="24" customFormat="1" ht="10.5" x14ac:dyDescent="0.15">
      <c r="A13" s="20">
        <v>4</v>
      </c>
      <c r="B13" s="21"/>
      <c r="C13" s="22"/>
      <c r="D13" s="22"/>
      <c r="E13" s="22"/>
      <c r="F13" s="22"/>
      <c r="G13" s="35"/>
      <c r="H13" s="35"/>
      <c r="I13" s="35"/>
      <c r="J13" s="35"/>
      <c r="K13" s="35"/>
      <c r="L13" s="35"/>
      <c r="M13" s="35"/>
      <c r="N13" s="35"/>
      <c r="O13" s="35"/>
      <c r="P13" s="35"/>
      <c r="Q13" s="35"/>
      <c r="R13" s="35"/>
      <c r="S13" s="35"/>
      <c r="T13" s="35"/>
      <c r="U13" s="35"/>
      <c r="V13" s="35"/>
      <c r="W13" s="35"/>
      <c r="X13" s="35"/>
      <c r="Y13" s="35"/>
      <c r="Z13" s="35"/>
      <c r="AA13" s="23"/>
    </row>
    <row r="14" spans="1:27" s="24" customFormat="1" ht="10.5" x14ac:dyDescent="0.15">
      <c r="A14" s="20"/>
      <c r="B14" s="21"/>
      <c r="C14" s="30" t="s">
        <v>228</v>
      </c>
      <c r="D14" s="22"/>
      <c r="E14" s="22"/>
      <c r="F14" s="22"/>
      <c r="G14" s="35"/>
      <c r="H14" s="35"/>
      <c r="I14" s="35"/>
      <c r="J14" s="35"/>
      <c r="K14" s="35"/>
      <c r="L14" s="35"/>
      <c r="M14" s="35"/>
      <c r="N14" s="35"/>
      <c r="O14" s="35"/>
      <c r="P14" s="35"/>
      <c r="Q14" s="35"/>
      <c r="R14" s="35"/>
      <c r="S14" s="35"/>
      <c r="T14" s="35"/>
      <c r="U14" s="35"/>
      <c r="V14" s="35"/>
      <c r="W14" s="35"/>
      <c r="X14" s="35"/>
      <c r="Y14" s="35"/>
      <c r="Z14" s="35"/>
      <c r="AA14" s="23"/>
    </row>
    <row r="15" spans="1:27" s="24" customFormat="1" ht="10.5" x14ac:dyDescent="0.15">
      <c r="A15" s="20">
        <v>5</v>
      </c>
      <c r="B15" s="21"/>
      <c r="C15" s="22"/>
      <c r="D15" s="22"/>
      <c r="E15" s="22"/>
      <c r="F15" s="22"/>
      <c r="G15" s="35"/>
      <c r="H15" s="35"/>
      <c r="I15" s="35"/>
      <c r="J15" s="35"/>
      <c r="K15" s="35"/>
      <c r="L15" s="35"/>
      <c r="M15" s="35"/>
      <c r="N15" s="35"/>
      <c r="O15" s="35"/>
      <c r="P15" s="35"/>
      <c r="Q15" s="35"/>
      <c r="R15" s="35"/>
      <c r="S15" s="35"/>
      <c r="T15" s="35"/>
      <c r="U15" s="35"/>
      <c r="V15" s="35"/>
      <c r="W15" s="35"/>
      <c r="X15" s="35"/>
      <c r="Y15" s="35"/>
      <c r="Z15" s="35"/>
      <c r="AA15" s="23"/>
    </row>
    <row r="16" spans="1:27" s="24" customFormat="1" ht="10.5" x14ac:dyDescent="0.15">
      <c r="A16" s="20"/>
      <c r="B16" s="21"/>
      <c r="C16" s="30" t="s">
        <v>228</v>
      </c>
      <c r="D16" s="22"/>
      <c r="E16" s="22"/>
      <c r="F16" s="22"/>
      <c r="G16" s="35"/>
      <c r="H16" s="35"/>
      <c r="I16" s="35"/>
      <c r="J16" s="35"/>
      <c r="K16" s="35"/>
      <c r="L16" s="35"/>
      <c r="M16" s="35"/>
      <c r="N16" s="35"/>
      <c r="O16" s="35"/>
      <c r="P16" s="35"/>
      <c r="Q16" s="35"/>
      <c r="R16" s="35"/>
      <c r="S16" s="35"/>
      <c r="T16" s="35"/>
      <c r="U16" s="35"/>
      <c r="V16" s="35"/>
      <c r="W16" s="35"/>
      <c r="X16" s="35"/>
      <c r="Y16" s="35"/>
      <c r="Z16" s="35"/>
      <c r="AA16" s="23"/>
    </row>
    <row r="17" spans="1:36" s="24" customFormat="1" ht="10.5" x14ac:dyDescent="0.15">
      <c r="A17" s="20">
        <v>6</v>
      </c>
      <c r="B17" s="21"/>
      <c r="C17" s="22"/>
      <c r="D17" s="22"/>
      <c r="E17" s="22"/>
      <c r="F17" s="22"/>
      <c r="G17" s="35"/>
      <c r="H17" s="35"/>
      <c r="I17" s="35"/>
      <c r="J17" s="35"/>
      <c r="K17" s="35"/>
      <c r="L17" s="35"/>
      <c r="M17" s="35"/>
      <c r="N17" s="35"/>
      <c r="O17" s="35"/>
      <c r="P17" s="35"/>
      <c r="Q17" s="35"/>
      <c r="R17" s="35"/>
      <c r="S17" s="35"/>
      <c r="T17" s="35"/>
      <c r="U17" s="35"/>
      <c r="V17" s="35"/>
      <c r="W17" s="35"/>
      <c r="X17" s="35"/>
      <c r="Y17" s="35"/>
      <c r="Z17" s="35"/>
      <c r="AA17" s="23"/>
    </row>
    <row r="18" spans="1:36" s="24" customFormat="1" ht="10.5" x14ac:dyDescent="0.15">
      <c r="A18" s="20"/>
      <c r="B18" s="21"/>
      <c r="C18" s="30" t="s">
        <v>228</v>
      </c>
      <c r="D18" s="22"/>
      <c r="E18" s="22"/>
      <c r="F18" s="22"/>
      <c r="G18" s="35"/>
      <c r="H18" s="35"/>
      <c r="I18" s="35"/>
      <c r="J18" s="35"/>
      <c r="K18" s="35"/>
      <c r="L18" s="35"/>
      <c r="M18" s="35"/>
      <c r="N18" s="35"/>
      <c r="O18" s="35"/>
      <c r="P18" s="35"/>
      <c r="Q18" s="35"/>
      <c r="R18" s="35"/>
      <c r="S18" s="35"/>
      <c r="T18" s="35"/>
      <c r="U18" s="35"/>
      <c r="V18" s="35"/>
      <c r="W18" s="35"/>
      <c r="X18" s="35"/>
      <c r="Y18" s="35"/>
      <c r="Z18" s="35"/>
      <c r="AA18" s="23"/>
    </row>
    <row r="19" spans="1:36" s="24" customFormat="1" ht="10.5" x14ac:dyDescent="0.15">
      <c r="A19" s="20">
        <v>7</v>
      </c>
      <c r="B19" s="21"/>
      <c r="C19" s="22"/>
      <c r="D19" s="22"/>
      <c r="E19" s="22"/>
      <c r="F19" s="22"/>
      <c r="G19" s="35"/>
      <c r="H19" s="35"/>
      <c r="I19" s="35"/>
      <c r="J19" s="35"/>
      <c r="K19" s="35"/>
      <c r="L19" s="35"/>
      <c r="M19" s="35"/>
      <c r="N19" s="35"/>
      <c r="O19" s="35"/>
      <c r="P19" s="35"/>
      <c r="Q19" s="35"/>
      <c r="R19" s="35"/>
      <c r="S19" s="35"/>
      <c r="T19" s="35"/>
      <c r="U19" s="35"/>
      <c r="V19" s="35"/>
      <c r="W19" s="35"/>
      <c r="X19" s="35"/>
      <c r="Y19" s="35"/>
      <c r="Z19" s="35"/>
      <c r="AA19" s="23"/>
    </row>
    <row r="20" spans="1:36" s="24" customFormat="1" ht="10.5" x14ac:dyDescent="0.15">
      <c r="A20" s="20"/>
      <c r="B20" s="21"/>
      <c r="C20" s="30" t="s">
        <v>228</v>
      </c>
      <c r="D20" s="22"/>
      <c r="E20" s="22"/>
      <c r="F20" s="22"/>
      <c r="G20" s="35"/>
      <c r="H20" s="35"/>
      <c r="I20" s="35"/>
      <c r="J20" s="35"/>
      <c r="K20" s="35"/>
      <c r="L20" s="35"/>
      <c r="M20" s="35"/>
      <c r="N20" s="35"/>
      <c r="O20" s="35"/>
      <c r="P20" s="35"/>
      <c r="Q20" s="35"/>
      <c r="R20" s="35"/>
      <c r="S20" s="35"/>
      <c r="T20" s="35"/>
      <c r="U20" s="35"/>
      <c r="V20" s="35"/>
      <c r="W20" s="35"/>
      <c r="X20" s="35"/>
      <c r="Y20" s="35"/>
      <c r="Z20" s="35"/>
      <c r="AA20" s="23"/>
    </row>
    <row r="21" spans="1:36" s="24" customFormat="1" ht="10.5" x14ac:dyDescent="0.15">
      <c r="A21" s="20">
        <v>8</v>
      </c>
      <c r="B21" s="21"/>
      <c r="C21" s="22"/>
      <c r="D21" s="22"/>
      <c r="E21" s="22"/>
      <c r="F21" s="22"/>
      <c r="G21" s="35"/>
      <c r="H21" s="35"/>
      <c r="I21" s="35"/>
      <c r="J21" s="35"/>
      <c r="K21" s="35"/>
      <c r="L21" s="35"/>
      <c r="M21" s="35"/>
      <c r="N21" s="35"/>
      <c r="O21" s="35"/>
      <c r="P21" s="35"/>
      <c r="Q21" s="35"/>
      <c r="R21" s="35"/>
      <c r="S21" s="35"/>
      <c r="T21" s="35"/>
      <c r="U21" s="35"/>
      <c r="V21" s="35"/>
      <c r="W21" s="35"/>
      <c r="X21" s="35"/>
      <c r="Y21" s="35"/>
      <c r="Z21" s="35"/>
      <c r="AA21" s="23"/>
    </row>
    <row r="22" spans="1:36" s="24" customFormat="1" ht="10.5" x14ac:dyDescent="0.15">
      <c r="A22" s="20"/>
      <c r="B22" s="21"/>
      <c r="C22" s="30" t="s">
        <v>228</v>
      </c>
      <c r="D22" s="22"/>
      <c r="E22" s="22"/>
      <c r="F22" s="22"/>
      <c r="G22" s="35"/>
      <c r="H22" s="35"/>
      <c r="I22" s="35"/>
      <c r="J22" s="35"/>
      <c r="K22" s="35"/>
      <c r="L22" s="35"/>
      <c r="M22" s="35"/>
      <c r="N22" s="35"/>
      <c r="O22" s="35"/>
      <c r="P22" s="35"/>
      <c r="Q22" s="35"/>
      <c r="R22" s="35"/>
      <c r="S22" s="35"/>
      <c r="T22" s="35"/>
      <c r="U22" s="35"/>
      <c r="V22" s="35"/>
      <c r="W22" s="35"/>
      <c r="X22" s="35"/>
      <c r="Y22" s="35"/>
      <c r="Z22" s="35"/>
      <c r="AA22" s="23"/>
    </row>
    <row r="23" spans="1:36" s="24" customFormat="1" ht="10.5" x14ac:dyDescent="0.15">
      <c r="A23" s="20">
        <v>9</v>
      </c>
      <c r="B23" s="21"/>
      <c r="C23" s="22"/>
      <c r="D23" s="22"/>
      <c r="E23" s="22"/>
      <c r="F23" s="22"/>
      <c r="G23" s="35"/>
      <c r="H23" s="35"/>
      <c r="I23" s="35"/>
      <c r="J23" s="35"/>
      <c r="K23" s="35"/>
      <c r="L23" s="35"/>
      <c r="M23" s="35"/>
      <c r="N23" s="35"/>
      <c r="O23" s="35"/>
      <c r="P23" s="35"/>
      <c r="Q23" s="35"/>
      <c r="R23" s="35"/>
      <c r="S23" s="35"/>
      <c r="T23" s="35"/>
      <c r="U23" s="35"/>
      <c r="V23" s="35"/>
      <c r="W23" s="35"/>
      <c r="X23" s="35"/>
      <c r="Y23" s="35"/>
      <c r="Z23" s="35"/>
      <c r="AA23" s="23"/>
    </row>
    <row r="24" spans="1:36" s="24" customFormat="1" ht="10.5" x14ac:dyDescent="0.15">
      <c r="A24" s="20"/>
      <c r="B24" s="21"/>
      <c r="C24" s="30" t="s">
        <v>228</v>
      </c>
      <c r="D24" s="22"/>
      <c r="E24" s="22"/>
      <c r="F24" s="22"/>
      <c r="G24" s="35"/>
      <c r="H24" s="35"/>
      <c r="I24" s="35"/>
      <c r="J24" s="35"/>
      <c r="K24" s="35"/>
      <c r="L24" s="35"/>
      <c r="M24" s="35"/>
      <c r="N24" s="35"/>
      <c r="O24" s="35"/>
      <c r="P24" s="35"/>
      <c r="Q24" s="35"/>
      <c r="R24" s="35"/>
      <c r="S24" s="35"/>
      <c r="T24" s="35"/>
      <c r="U24" s="35"/>
      <c r="V24" s="35"/>
      <c r="W24" s="35"/>
      <c r="X24" s="35"/>
      <c r="Y24" s="35"/>
      <c r="Z24" s="35"/>
      <c r="AA24" s="23"/>
    </row>
    <row r="25" spans="1:36" s="24" customFormat="1" ht="10.5" x14ac:dyDescent="0.15">
      <c r="A25" s="20">
        <v>10</v>
      </c>
      <c r="B25" s="21"/>
      <c r="C25" s="22"/>
      <c r="D25" s="22"/>
      <c r="E25" s="22"/>
      <c r="F25" s="22"/>
      <c r="G25" s="35"/>
      <c r="H25" s="35"/>
      <c r="I25" s="35"/>
      <c r="J25" s="35"/>
      <c r="K25" s="35"/>
      <c r="L25" s="35"/>
      <c r="M25" s="35"/>
      <c r="N25" s="35"/>
      <c r="O25" s="35"/>
      <c r="P25" s="35"/>
      <c r="Q25" s="35"/>
      <c r="R25" s="35"/>
      <c r="S25" s="35"/>
      <c r="T25" s="35"/>
      <c r="U25" s="35"/>
      <c r="V25" s="35"/>
      <c r="W25" s="35"/>
      <c r="X25" s="35"/>
      <c r="Y25" s="35"/>
      <c r="Z25" s="35"/>
      <c r="AA25" s="23"/>
      <c r="AI25" s="25"/>
      <c r="AJ25" s="25"/>
    </row>
    <row r="26" spans="1:36" s="24" customFormat="1" ht="10.5" x14ac:dyDescent="0.15">
      <c r="A26" s="20"/>
      <c r="B26" s="21"/>
      <c r="C26" s="30" t="s">
        <v>228</v>
      </c>
      <c r="D26" s="22"/>
      <c r="E26" s="22"/>
      <c r="F26" s="22"/>
      <c r="G26" s="35"/>
      <c r="H26" s="35"/>
      <c r="I26" s="35"/>
      <c r="J26" s="35"/>
      <c r="K26" s="35"/>
      <c r="L26" s="35"/>
      <c r="M26" s="35"/>
      <c r="N26" s="35"/>
      <c r="O26" s="35"/>
      <c r="P26" s="35"/>
      <c r="Q26" s="35"/>
      <c r="R26" s="35"/>
      <c r="S26" s="35"/>
      <c r="T26" s="35"/>
      <c r="U26" s="35"/>
      <c r="V26" s="35"/>
      <c r="W26" s="35"/>
      <c r="X26" s="35"/>
      <c r="Y26" s="35"/>
      <c r="Z26" s="35"/>
      <c r="AA26" s="23"/>
    </row>
    <row r="27" spans="1:36" s="24" customFormat="1" ht="10.5" x14ac:dyDescent="0.15">
      <c r="A27" s="20">
        <v>11</v>
      </c>
      <c r="B27" s="21"/>
      <c r="C27" s="22"/>
      <c r="D27" s="22"/>
      <c r="E27" s="22"/>
      <c r="F27" s="22"/>
      <c r="G27" s="35"/>
      <c r="H27" s="35"/>
      <c r="I27" s="35"/>
      <c r="J27" s="35"/>
      <c r="K27" s="35"/>
      <c r="L27" s="35"/>
      <c r="M27" s="35"/>
      <c r="N27" s="35"/>
      <c r="O27" s="35"/>
      <c r="P27" s="35"/>
      <c r="Q27" s="35"/>
      <c r="R27" s="35"/>
      <c r="S27" s="35"/>
      <c r="T27" s="35"/>
      <c r="U27" s="35"/>
      <c r="V27" s="35"/>
      <c r="W27" s="35"/>
      <c r="X27" s="35"/>
      <c r="Y27" s="35"/>
      <c r="Z27" s="35"/>
      <c r="AA27" s="23"/>
    </row>
    <row r="28" spans="1:36" s="24" customFormat="1" ht="10.5" x14ac:dyDescent="0.15">
      <c r="A28" s="20"/>
      <c r="B28" s="21"/>
      <c r="C28" s="30" t="s">
        <v>228</v>
      </c>
      <c r="D28" s="22"/>
      <c r="E28" s="22"/>
      <c r="F28" s="22"/>
      <c r="G28" s="35"/>
      <c r="H28" s="35"/>
      <c r="I28" s="35"/>
      <c r="J28" s="35"/>
      <c r="K28" s="35"/>
      <c r="L28" s="35"/>
      <c r="M28" s="35"/>
      <c r="N28" s="35"/>
      <c r="O28" s="35"/>
      <c r="P28" s="35"/>
      <c r="Q28" s="35"/>
      <c r="R28" s="35"/>
      <c r="S28" s="35"/>
      <c r="T28" s="35"/>
      <c r="U28" s="35"/>
      <c r="V28" s="35"/>
      <c r="W28" s="35"/>
      <c r="X28" s="35"/>
      <c r="Y28" s="35"/>
      <c r="Z28" s="35"/>
      <c r="AA28" s="23"/>
    </row>
    <row r="29" spans="1:36" s="24" customFormat="1" ht="10.5" x14ac:dyDescent="0.15">
      <c r="A29" s="20">
        <v>12</v>
      </c>
      <c r="B29" s="21"/>
      <c r="C29" s="22"/>
      <c r="D29" s="22"/>
      <c r="E29" s="22"/>
      <c r="F29" s="22"/>
      <c r="G29" s="35"/>
      <c r="H29" s="35"/>
      <c r="I29" s="35"/>
      <c r="J29" s="35"/>
      <c r="K29" s="35"/>
      <c r="L29" s="35"/>
      <c r="M29" s="35"/>
      <c r="N29" s="35"/>
      <c r="O29" s="35"/>
      <c r="P29" s="35"/>
      <c r="Q29" s="35"/>
      <c r="R29" s="35"/>
      <c r="S29" s="35"/>
      <c r="T29" s="35"/>
      <c r="U29" s="35"/>
      <c r="V29" s="35"/>
      <c r="W29" s="35"/>
      <c r="X29" s="35"/>
      <c r="Y29" s="35"/>
      <c r="Z29" s="35"/>
      <c r="AA29" s="23"/>
    </row>
    <row r="30" spans="1:36" s="24" customFormat="1" ht="10.5" x14ac:dyDescent="0.15">
      <c r="A30" s="20"/>
      <c r="B30" s="21"/>
      <c r="C30" s="30" t="s">
        <v>228</v>
      </c>
      <c r="D30" s="22"/>
      <c r="E30" s="22"/>
      <c r="F30" s="22"/>
      <c r="G30" s="35"/>
      <c r="H30" s="35"/>
      <c r="I30" s="35"/>
      <c r="J30" s="35"/>
      <c r="K30" s="35"/>
      <c r="L30" s="35"/>
      <c r="M30" s="35"/>
      <c r="N30" s="35"/>
      <c r="O30" s="35"/>
      <c r="P30" s="35"/>
      <c r="Q30" s="35"/>
      <c r="R30" s="35"/>
      <c r="S30" s="35"/>
      <c r="T30" s="35"/>
      <c r="U30" s="35"/>
      <c r="V30" s="35"/>
      <c r="W30" s="35"/>
      <c r="X30" s="35"/>
      <c r="Y30" s="35"/>
      <c r="Z30" s="35"/>
      <c r="AA30" s="23"/>
    </row>
    <row r="31" spans="1:36" s="24" customFormat="1" ht="10.5" x14ac:dyDescent="0.15">
      <c r="A31" s="20">
        <v>13</v>
      </c>
      <c r="B31" s="21"/>
      <c r="C31" s="22"/>
      <c r="D31" s="22"/>
      <c r="E31" s="22"/>
      <c r="F31" s="22"/>
      <c r="G31" s="35"/>
      <c r="H31" s="35"/>
      <c r="I31" s="35"/>
      <c r="J31" s="35"/>
      <c r="K31" s="35"/>
      <c r="L31" s="35"/>
      <c r="M31" s="35"/>
      <c r="N31" s="35"/>
      <c r="O31" s="35"/>
      <c r="P31" s="35"/>
      <c r="Q31" s="35"/>
      <c r="R31" s="35"/>
      <c r="S31" s="35"/>
      <c r="T31" s="35"/>
      <c r="U31" s="35"/>
      <c r="V31" s="35"/>
      <c r="W31" s="35"/>
      <c r="X31" s="35"/>
      <c r="Y31" s="35"/>
      <c r="Z31" s="35"/>
      <c r="AA31" s="23"/>
    </row>
    <row r="32" spans="1:36" s="24" customFormat="1" ht="10.5" x14ac:dyDescent="0.15">
      <c r="A32" s="20"/>
      <c r="B32" s="21"/>
      <c r="C32" s="30" t="s">
        <v>228</v>
      </c>
      <c r="D32" s="22"/>
      <c r="E32" s="22"/>
      <c r="F32" s="22"/>
      <c r="G32" s="35"/>
      <c r="H32" s="35"/>
      <c r="I32" s="35"/>
      <c r="J32" s="35"/>
      <c r="K32" s="35"/>
      <c r="L32" s="35"/>
      <c r="M32" s="35"/>
      <c r="N32" s="35"/>
      <c r="O32" s="35"/>
      <c r="P32" s="35"/>
      <c r="Q32" s="35"/>
      <c r="R32" s="35"/>
      <c r="S32" s="35"/>
      <c r="T32" s="35"/>
      <c r="U32" s="35"/>
      <c r="V32" s="35"/>
      <c r="W32" s="35"/>
      <c r="X32" s="35"/>
      <c r="Y32" s="35"/>
      <c r="Z32" s="35"/>
      <c r="AA32" s="23"/>
    </row>
    <row r="33" spans="1:27" s="24" customFormat="1" ht="10.5" x14ac:dyDescent="0.15">
      <c r="A33" s="20">
        <v>14</v>
      </c>
      <c r="B33" s="21"/>
      <c r="C33" s="22"/>
      <c r="D33" s="22"/>
      <c r="E33" s="22"/>
      <c r="F33" s="22"/>
      <c r="G33" s="35"/>
      <c r="H33" s="35"/>
      <c r="I33" s="35"/>
      <c r="J33" s="35"/>
      <c r="K33" s="35"/>
      <c r="L33" s="35"/>
      <c r="M33" s="35"/>
      <c r="N33" s="35"/>
      <c r="O33" s="35"/>
      <c r="P33" s="35"/>
      <c r="Q33" s="35"/>
      <c r="R33" s="35"/>
      <c r="S33" s="35"/>
      <c r="T33" s="35"/>
      <c r="U33" s="35"/>
      <c r="V33" s="35"/>
      <c r="W33" s="35"/>
      <c r="X33" s="35"/>
      <c r="Y33" s="35"/>
      <c r="Z33" s="35"/>
      <c r="AA33" s="23"/>
    </row>
    <row r="34" spans="1:27" s="24" customFormat="1" ht="10.5" x14ac:dyDescent="0.15">
      <c r="A34" s="20"/>
      <c r="B34" s="21"/>
      <c r="C34" s="30" t="s">
        <v>228</v>
      </c>
      <c r="D34" s="22"/>
      <c r="E34" s="22"/>
      <c r="F34" s="22"/>
      <c r="G34" s="35"/>
      <c r="H34" s="35"/>
      <c r="I34" s="35"/>
      <c r="J34" s="35"/>
      <c r="K34" s="35"/>
      <c r="L34" s="35"/>
      <c r="M34" s="35"/>
      <c r="N34" s="35"/>
      <c r="O34" s="35"/>
      <c r="P34" s="35"/>
      <c r="Q34" s="35"/>
      <c r="R34" s="35"/>
      <c r="S34" s="35"/>
      <c r="T34" s="35"/>
      <c r="U34" s="35"/>
      <c r="V34" s="35"/>
      <c r="W34" s="35"/>
      <c r="X34" s="35"/>
      <c r="Y34" s="35"/>
      <c r="Z34" s="35"/>
      <c r="AA34" s="23"/>
    </row>
    <row r="35" spans="1:27" s="24" customFormat="1" ht="10.5" x14ac:dyDescent="0.15">
      <c r="A35" s="20">
        <v>15</v>
      </c>
      <c r="B35" s="21"/>
      <c r="C35" s="22"/>
      <c r="D35" s="22"/>
      <c r="E35" s="22"/>
      <c r="F35" s="22"/>
      <c r="G35" s="35"/>
      <c r="H35" s="35"/>
      <c r="I35" s="35"/>
      <c r="J35" s="35"/>
      <c r="K35" s="35"/>
      <c r="L35" s="35"/>
      <c r="M35" s="35"/>
      <c r="N35" s="35"/>
      <c r="O35" s="35"/>
      <c r="P35" s="35"/>
      <c r="Q35" s="35"/>
      <c r="R35" s="35"/>
      <c r="S35" s="35"/>
      <c r="T35" s="35"/>
      <c r="U35" s="35"/>
      <c r="V35" s="35"/>
      <c r="W35" s="35"/>
      <c r="X35" s="35"/>
      <c r="Y35" s="35"/>
      <c r="Z35" s="35"/>
      <c r="AA35" s="23"/>
    </row>
    <row r="36" spans="1:27" s="24" customFormat="1" ht="10.5" x14ac:dyDescent="0.15">
      <c r="A36" s="20"/>
      <c r="B36" s="21"/>
      <c r="C36" s="30" t="s">
        <v>228</v>
      </c>
      <c r="D36" s="22"/>
      <c r="E36" s="22"/>
      <c r="F36" s="22"/>
      <c r="G36" s="35"/>
      <c r="H36" s="35"/>
      <c r="I36" s="35"/>
      <c r="J36" s="35"/>
      <c r="K36" s="35"/>
      <c r="L36" s="35"/>
      <c r="M36" s="35"/>
      <c r="N36" s="35"/>
      <c r="O36" s="35"/>
      <c r="P36" s="35"/>
      <c r="Q36" s="35"/>
      <c r="R36" s="35"/>
      <c r="S36" s="35"/>
      <c r="T36" s="35"/>
      <c r="U36" s="35"/>
      <c r="V36" s="35"/>
      <c r="W36" s="35"/>
      <c r="X36" s="35"/>
      <c r="Y36" s="35"/>
      <c r="Z36" s="35"/>
      <c r="AA36" s="23"/>
    </row>
    <row r="37" spans="1:27" s="24" customFormat="1" ht="10.5" x14ac:dyDescent="0.15">
      <c r="A37" s="20">
        <v>16</v>
      </c>
      <c r="B37" s="21"/>
      <c r="C37" s="22"/>
      <c r="D37" s="22"/>
      <c r="E37" s="22"/>
      <c r="F37" s="22"/>
      <c r="G37" s="35"/>
      <c r="H37" s="35"/>
      <c r="I37" s="35"/>
      <c r="J37" s="35"/>
      <c r="K37" s="35"/>
      <c r="L37" s="35"/>
      <c r="M37" s="35"/>
      <c r="N37" s="35"/>
      <c r="O37" s="35"/>
      <c r="P37" s="35"/>
      <c r="Q37" s="35"/>
      <c r="R37" s="35"/>
      <c r="S37" s="35"/>
      <c r="T37" s="35"/>
      <c r="U37" s="35"/>
      <c r="V37" s="35"/>
      <c r="W37" s="35"/>
      <c r="X37" s="35"/>
      <c r="Y37" s="35"/>
      <c r="Z37" s="35"/>
      <c r="AA37" s="23"/>
    </row>
    <row r="38" spans="1:27" s="24" customFormat="1" ht="10.5" x14ac:dyDescent="0.15">
      <c r="A38" s="20"/>
      <c r="B38" s="21"/>
      <c r="C38" s="30" t="s">
        <v>228</v>
      </c>
      <c r="D38" s="22"/>
      <c r="E38" s="22"/>
      <c r="F38" s="22"/>
      <c r="G38" s="35"/>
      <c r="H38" s="35"/>
      <c r="I38" s="35"/>
      <c r="J38" s="35"/>
      <c r="K38" s="35"/>
      <c r="L38" s="35"/>
      <c r="M38" s="35"/>
      <c r="N38" s="35"/>
      <c r="O38" s="35"/>
      <c r="P38" s="35"/>
      <c r="Q38" s="35"/>
      <c r="R38" s="35"/>
      <c r="S38" s="35"/>
      <c r="T38" s="35"/>
      <c r="U38" s="35"/>
      <c r="V38" s="35"/>
      <c r="W38" s="35"/>
      <c r="X38" s="35"/>
      <c r="Y38" s="35"/>
      <c r="Z38" s="35"/>
      <c r="AA38" s="23"/>
    </row>
    <row r="39" spans="1:27" s="24" customFormat="1" ht="10.5" x14ac:dyDescent="0.15">
      <c r="A39" s="20">
        <v>17</v>
      </c>
      <c r="B39" s="21"/>
      <c r="C39" s="22"/>
      <c r="D39" s="22"/>
      <c r="E39" s="22"/>
      <c r="F39" s="22"/>
      <c r="G39" s="35"/>
      <c r="H39" s="35"/>
      <c r="I39" s="35"/>
      <c r="J39" s="35"/>
      <c r="K39" s="35"/>
      <c r="L39" s="35"/>
      <c r="M39" s="35"/>
      <c r="N39" s="35"/>
      <c r="O39" s="35"/>
      <c r="P39" s="35"/>
      <c r="Q39" s="35"/>
      <c r="R39" s="35"/>
      <c r="S39" s="35"/>
      <c r="T39" s="35"/>
      <c r="U39" s="35"/>
      <c r="V39" s="35"/>
      <c r="W39" s="35"/>
      <c r="X39" s="35"/>
      <c r="Y39" s="35"/>
      <c r="Z39" s="35"/>
      <c r="AA39" s="23"/>
    </row>
    <row r="40" spans="1:27" s="24" customFormat="1" ht="10.5" x14ac:dyDescent="0.15">
      <c r="A40" s="20"/>
      <c r="B40" s="21"/>
      <c r="C40" s="30" t="s">
        <v>228</v>
      </c>
      <c r="D40" s="22"/>
      <c r="E40" s="22"/>
      <c r="F40" s="22"/>
      <c r="G40" s="35"/>
      <c r="H40" s="35"/>
      <c r="I40" s="35"/>
      <c r="J40" s="35"/>
      <c r="K40" s="35"/>
      <c r="L40" s="35"/>
      <c r="M40" s="35"/>
      <c r="N40" s="35"/>
      <c r="O40" s="35"/>
      <c r="P40" s="35"/>
      <c r="Q40" s="35"/>
      <c r="R40" s="35"/>
      <c r="S40" s="35"/>
      <c r="T40" s="35"/>
      <c r="U40" s="35"/>
      <c r="V40" s="35"/>
      <c r="W40" s="35"/>
      <c r="X40" s="35"/>
      <c r="Y40" s="35"/>
      <c r="Z40" s="35"/>
      <c r="AA40" s="23"/>
    </row>
    <row r="41" spans="1:27" s="24" customFormat="1" ht="10.5" x14ac:dyDescent="0.15">
      <c r="A41" s="20">
        <v>18</v>
      </c>
      <c r="B41" s="21"/>
      <c r="C41" s="22"/>
      <c r="D41" s="22"/>
      <c r="E41" s="22"/>
      <c r="F41" s="22"/>
      <c r="G41" s="35"/>
      <c r="H41" s="35"/>
      <c r="I41" s="35"/>
      <c r="J41" s="35"/>
      <c r="K41" s="35"/>
      <c r="L41" s="35"/>
      <c r="M41" s="35"/>
      <c r="N41" s="35"/>
      <c r="O41" s="35"/>
      <c r="P41" s="35"/>
      <c r="Q41" s="35"/>
      <c r="R41" s="35"/>
      <c r="S41" s="35"/>
      <c r="T41" s="35"/>
      <c r="U41" s="35"/>
      <c r="V41" s="35"/>
      <c r="W41" s="35"/>
      <c r="X41" s="35"/>
      <c r="Y41" s="35"/>
      <c r="Z41" s="35"/>
      <c r="AA41" s="23"/>
    </row>
    <row r="42" spans="1:27" s="24" customFormat="1" ht="10.5" x14ac:dyDescent="0.15">
      <c r="A42" s="20"/>
      <c r="B42" s="21"/>
      <c r="C42" s="30" t="s">
        <v>228</v>
      </c>
      <c r="D42" s="22"/>
      <c r="E42" s="22"/>
      <c r="F42" s="22"/>
      <c r="G42" s="35"/>
      <c r="H42" s="35"/>
      <c r="I42" s="35"/>
      <c r="J42" s="35"/>
      <c r="K42" s="35"/>
      <c r="L42" s="35"/>
      <c r="M42" s="35"/>
      <c r="N42" s="35"/>
      <c r="O42" s="35"/>
      <c r="P42" s="35"/>
      <c r="Q42" s="35"/>
      <c r="R42" s="35"/>
      <c r="S42" s="35"/>
      <c r="T42" s="35"/>
      <c r="U42" s="35"/>
      <c r="V42" s="35"/>
      <c r="W42" s="35"/>
      <c r="X42" s="35"/>
      <c r="Y42" s="35"/>
      <c r="Z42" s="35"/>
      <c r="AA42" s="23"/>
    </row>
    <row r="43" spans="1:27" s="24" customFormat="1" ht="10.5" x14ac:dyDescent="0.15">
      <c r="A43" s="20">
        <v>19</v>
      </c>
      <c r="B43" s="21"/>
      <c r="C43" s="22"/>
      <c r="D43" s="22"/>
      <c r="E43" s="22"/>
      <c r="F43" s="22"/>
      <c r="G43" s="35"/>
      <c r="H43" s="35"/>
      <c r="I43" s="35"/>
      <c r="J43" s="35"/>
      <c r="K43" s="35"/>
      <c r="L43" s="35"/>
      <c r="M43" s="35"/>
      <c r="N43" s="35"/>
      <c r="O43" s="35"/>
      <c r="P43" s="35"/>
      <c r="Q43" s="35"/>
      <c r="R43" s="35"/>
      <c r="S43" s="35"/>
      <c r="T43" s="35"/>
      <c r="U43" s="35"/>
      <c r="V43" s="35"/>
      <c r="W43" s="35"/>
      <c r="X43" s="35"/>
      <c r="Y43" s="35"/>
      <c r="Z43" s="35"/>
      <c r="AA43" s="23"/>
    </row>
    <row r="44" spans="1:27" s="24" customFormat="1" ht="10.5" x14ac:dyDescent="0.15">
      <c r="A44" s="20"/>
      <c r="B44" s="21"/>
      <c r="C44" s="30" t="s">
        <v>228</v>
      </c>
      <c r="D44" s="22"/>
      <c r="E44" s="22"/>
      <c r="F44" s="22"/>
      <c r="G44" s="35"/>
      <c r="H44" s="35"/>
      <c r="I44" s="35"/>
      <c r="J44" s="35"/>
      <c r="K44" s="35"/>
      <c r="L44" s="35"/>
      <c r="M44" s="35"/>
      <c r="N44" s="35"/>
      <c r="O44" s="35"/>
      <c r="P44" s="35"/>
      <c r="Q44" s="35"/>
      <c r="R44" s="35"/>
      <c r="S44" s="35"/>
      <c r="T44" s="35"/>
      <c r="U44" s="35"/>
      <c r="V44" s="35"/>
      <c r="W44" s="35"/>
      <c r="X44" s="35"/>
      <c r="Y44" s="35"/>
      <c r="Z44" s="35"/>
      <c r="AA44" s="23"/>
    </row>
    <row r="45" spans="1:27" s="24" customFormat="1" ht="10.5" x14ac:dyDescent="0.15">
      <c r="A45" s="20">
        <v>20</v>
      </c>
      <c r="B45" s="21"/>
      <c r="C45" s="22"/>
      <c r="D45" s="22"/>
      <c r="E45" s="22"/>
      <c r="F45" s="22"/>
      <c r="G45" s="35"/>
      <c r="H45" s="35"/>
      <c r="I45" s="35"/>
      <c r="J45" s="35"/>
      <c r="K45" s="35"/>
      <c r="L45" s="35"/>
      <c r="M45" s="35"/>
      <c r="N45" s="35"/>
      <c r="O45" s="35"/>
      <c r="P45" s="35"/>
      <c r="Q45" s="35"/>
      <c r="R45" s="35"/>
      <c r="S45" s="35"/>
      <c r="T45" s="35"/>
      <c r="U45" s="35"/>
      <c r="V45" s="35"/>
      <c r="W45" s="35"/>
      <c r="X45" s="35"/>
      <c r="Y45" s="35"/>
      <c r="Z45" s="35"/>
      <c r="AA45" s="23"/>
    </row>
    <row r="46" spans="1:27" s="24" customFormat="1" ht="10.5" x14ac:dyDescent="0.15">
      <c r="A46" s="20"/>
      <c r="B46" s="21"/>
      <c r="C46" s="30" t="s">
        <v>228</v>
      </c>
      <c r="D46" s="22"/>
      <c r="E46" s="22"/>
      <c r="F46" s="22"/>
      <c r="G46" s="35"/>
      <c r="H46" s="35"/>
      <c r="I46" s="35"/>
      <c r="J46" s="35"/>
      <c r="K46" s="35"/>
      <c r="L46" s="35"/>
      <c r="M46" s="35"/>
      <c r="N46" s="35"/>
      <c r="O46" s="35"/>
      <c r="P46" s="35"/>
      <c r="Q46" s="35"/>
      <c r="R46" s="35"/>
      <c r="S46" s="35"/>
      <c r="T46" s="35"/>
      <c r="U46" s="35"/>
      <c r="V46" s="35"/>
      <c r="W46" s="35"/>
      <c r="X46" s="35"/>
      <c r="Y46" s="35"/>
      <c r="Z46" s="35"/>
      <c r="AA46" s="23"/>
    </row>
    <row r="47" spans="1:27" s="24" customFormat="1" ht="10.5" x14ac:dyDescent="0.15">
      <c r="A47" s="20">
        <v>21</v>
      </c>
      <c r="B47" s="21"/>
      <c r="C47" s="22"/>
      <c r="D47" s="22"/>
      <c r="E47" s="22"/>
      <c r="F47" s="22"/>
      <c r="G47" s="35"/>
      <c r="H47" s="35"/>
      <c r="I47" s="35"/>
      <c r="J47" s="35"/>
      <c r="K47" s="35"/>
      <c r="L47" s="35"/>
      <c r="M47" s="35"/>
      <c r="N47" s="35"/>
      <c r="O47" s="35"/>
      <c r="P47" s="35"/>
      <c r="Q47" s="35"/>
      <c r="R47" s="35"/>
      <c r="S47" s="35"/>
      <c r="T47" s="35"/>
      <c r="U47" s="35"/>
      <c r="V47" s="35"/>
      <c r="W47" s="35"/>
      <c r="X47" s="35"/>
      <c r="Y47" s="35"/>
      <c r="Z47" s="35"/>
      <c r="AA47" s="23"/>
    </row>
    <row r="48" spans="1:27" s="24" customFormat="1" ht="10.5" x14ac:dyDescent="0.15">
      <c r="A48" s="20"/>
      <c r="B48" s="21"/>
      <c r="C48" s="30" t="s">
        <v>228</v>
      </c>
      <c r="D48" s="22"/>
      <c r="E48" s="22"/>
      <c r="F48" s="22"/>
      <c r="G48" s="35"/>
      <c r="H48" s="35"/>
      <c r="I48" s="35"/>
      <c r="J48" s="35"/>
      <c r="K48" s="35"/>
      <c r="L48" s="35"/>
      <c r="M48" s="35"/>
      <c r="N48" s="35"/>
      <c r="O48" s="35"/>
      <c r="P48" s="35"/>
      <c r="Q48" s="35"/>
      <c r="R48" s="35"/>
      <c r="S48" s="35"/>
      <c r="T48" s="35"/>
      <c r="U48" s="35"/>
      <c r="V48" s="35"/>
      <c r="W48" s="35"/>
      <c r="X48" s="35"/>
      <c r="Y48" s="35"/>
      <c r="Z48" s="35"/>
      <c r="AA48" s="23"/>
    </row>
    <row r="49" spans="1:27" s="24" customFormat="1" ht="10.5" x14ac:dyDescent="0.15">
      <c r="A49" s="20">
        <v>22</v>
      </c>
      <c r="B49" s="21"/>
      <c r="C49" s="22"/>
      <c r="D49" s="22"/>
      <c r="E49" s="22"/>
      <c r="F49" s="22"/>
      <c r="G49" s="35"/>
      <c r="H49" s="35"/>
      <c r="I49" s="35"/>
      <c r="J49" s="35"/>
      <c r="K49" s="35"/>
      <c r="L49" s="35"/>
      <c r="M49" s="35"/>
      <c r="N49" s="35"/>
      <c r="O49" s="35"/>
      <c r="P49" s="35"/>
      <c r="Q49" s="35"/>
      <c r="R49" s="35"/>
      <c r="S49" s="35"/>
      <c r="T49" s="35"/>
      <c r="U49" s="35"/>
      <c r="V49" s="35"/>
      <c r="W49" s="35"/>
      <c r="X49" s="35"/>
      <c r="Y49" s="35"/>
      <c r="Z49" s="35"/>
      <c r="AA49" s="23"/>
    </row>
    <row r="50" spans="1:27" s="24" customFormat="1" ht="10.5" x14ac:dyDescent="0.15">
      <c r="A50" s="20"/>
      <c r="B50" s="21"/>
      <c r="C50" s="30" t="s">
        <v>228</v>
      </c>
      <c r="D50" s="22"/>
      <c r="E50" s="22"/>
      <c r="F50" s="22"/>
      <c r="G50" s="35"/>
      <c r="H50" s="35"/>
      <c r="I50" s="35"/>
      <c r="J50" s="35"/>
      <c r="K50" s="35"/>
      <c r="L50" s="35"/>
      <c r="M50" s="35"/>
      <c r="N50" s="35"/>
      <c r="O50" s="35"/>
      <c r="P50" s="35"/>
      <c r="Q50" s="35"/>
      <c r="R50" s="35"/>
      <c r="S50" s="35"/>
      <c r="T50" s="35"/>
      <c r="U50" s="35"/>
      <c r="V50" s="35"/>
      <c r="W50" s="35"/>
      <c r="X50" s="35"/>
      <c r="Y50" s="35"/>
      <c r="Z50" s="35"/>
      <c r="AA50" s="23"/>
    </row>
    <row r="51" spans="1:27" s="24" customFormat="1" ht="10.5" x14ac:dyDescent="0.15">
      <c r="A51" s="20">
        <v>23</v>
      </c>
      <c r="B51" s="21"/>
      <c r="C51" s="22"/>
      <c r="D51" s="22"/>
      <c r="E51" s="22"/>
      <c r="F51" s="22"/>
      <c r="G51" s="35"/>
      <c r="H51" s="35"/>
      <c r="I51" s="35"/>
      <c r="J51" s="35"/>
      <c r="K51" s="35"/>
      <c r="L51" s="35"/>
      <c r="M51" s="35"/>
      <c r="N51" s="35"/>
      <c r="O51" s="35"/>
      <c r="P51" s="35"/>
      <c r="Q51" s="35"/>
      <c r="R51" s="35"/>
      <c r="S51" s="35"/>
      <c r="T51" s="35"/>
      <c r="U51" s="35"/>
      <c r="V51" s="35"/>
      <c r="W51" s="35"/>
      <c r="X51" s="35"/>
      <c r="Y51" s="35"/>
      <c r="Z51" s="35"/>
      <c r="AA51" s="23"/>
    </row>
    <row r="52" spans="1:27" s="24" customFormat="1" ht="10.5" x14ac:dyDescent="0.15">
      <c r="A52" s="20"/>
      <c r="B52" s="21"/>
      <c r="C52" s="30" t="s">
        <v>228</v>
      </c>
      <c r="D52" s="22"/>
      <c r="E52" s="22"/>
      <c r="F52" s="22"/>
      <c r="G52" s="35"/>
      <c r="H52" s="35"/>
      <c r="I52" s="35"/>
      <c r="J52" s="35"/>
      <c r="K52" s="35"/>
      <c r="L52" s="35"/>
      <c r="M52" s="35"/>
      <c r="N52" s="35"/>
      <c r="O52" s="35"/>
      <c r="P52" s="35"/>
      <c r="Q52" s="35"/>
      <c r="R52" s="35"/>
      <c r="S52" s="35"/>
      <c r="T52" s="35"/>
      <c r="U52" s="35"/>
      <c r="V52" s="35"/>
      <c r="W52" s="35"/>
      <c r="X52" s="35"/>
      <c r="Y52" s="35"/>
      <c r="Z52" s="35"/>
      <c r="AA52" s="23"/>
    </row>
    <row r="53" spans="1:27" s="24" customFormat="1" ht="10.5" x14ac:dyDescent="0.15">
      <c r="A53" s="20">
        <v>24</v>
      </c>
      <c r="B53" s="21"/>
      <c r="C53" s="22"/>
      <c r="D53" s="22"/>
      <c r="E53" s="22"/>
      <c r="F53" s="22"/>
      <c r="G53" s="35"/>
      <c r="H53" s="35"/>
      <c r="I53" s="35"/>
      <c r="J53" s="35"/>
      <c r="K53" s="35"/>
      <c r="L53" s="35"/>
      <c r="M53" s="35"/>
      <c r="N53" s="35"/>
      <c r="O53" s="35"/>
      <c r="P53" s="35"/>
      <c r="Q53" s="35"/>
      <c r="R53" s="35"/>
      <c r="S53" s="35"/>
      <c r="T53" s="35"/>
      <c r="U53" s="35"/>
      <c r="V53" s="35"/>
      <c r="W53" s="35"/>
      <c r="X53" s="35"/>
      <c r="Y53" s="35"/>
      <c r="Z53" s="35"/>
      <c r="AA53" s="23"/>
    </row>
    <row r="54" spans="1:27" s="24" customFormat="1" ht="10.5" x14ac:dyDescent="0.15">
      <c r="A54" s="20"/>
      <c r="B54" s="21"/>
      <c r="C54" s="30" t="s">
        <v>228</v>
      </c>
      <c r="D54" s="22"/>
      <c r="E54" s="22"/>
      <c r="F54" s="22"/>
      <c r="G54" s="35"/>
      <c r="H54" s="35"/>
      <c r="I54" s="35"/>
      <c r="J54" s="35"/>
      <c r="K54" s="35"/>
      <c r="L54" s="35"/>
      <c r="M54" s="35"/>
      <c r="N54" s="35"/>
      <c r="O54" s="35"/>
      <c r="P54" s="35"/>
      <c r="Q54" s="35"/>
      <c r="R54" s="35"/>
      <c r="S54" s="35"/>
      <c r="T54" s="35"/>
      <c r="U54" s="35"/>
      <c r="V54" s="35"/>
      <c r="W54" s="35"/>
      <c r="X54" s="35"/>
      <c r="Y54" s="35"/>
      <c r="Z54" s="35"/>
      <c r="AA54" s="23"/>
    </row>
    <row r="55" spans="1:27" s="24" customFormat="1" ht="10.5" x14ac:dyDescent="0.15">
      <c r="A55" s="20">
        <v>25</v>
      </c>
      <c r="B55" s="21"/>
      <c r="C55" s="22"/>
      <c r="D55" s="22"/>
      <c r="E55" s="22"/>
      <c r="F55" s="22"/>
      <c r="G55" s="35"/>
      <c r="H55" s="35"/>
      <c r="I55" s="35"/>
      <c r="J55" s="35"/>
      <c r="K55" s="35"/>
      <c r="L55" s="35"/>
      <c r="M55" s="35"/>
      <c r="N55" s="35"/>
      <c r="O55" s="35"/>
      <c r="P55" s="35"/>
      <c r="Q55" s="35"/>
      <c r="R55" s="35"/>
      <c r="S55" s="35"/>
      <c r="T55" s="35"/>
      <c r="U55" s="35"/>
      <c r="V55" s="35"/>
      <c r="W55" s="35"/>
      <c r="X55" s="35"/>
      <c r="Y55" s="35"/>
      <c r="Z55" s="35"/>
      <c r="AA55" s="23"/>
    </row>
    <row r="56" spans="1:27" s="24" customFormat="1" ht="10.5" x14ac:dyDescent="0.15">
      <c r="A56" s="20"/>
      <c r="B56" s="21"/>
      <c r="C56" s="30" t="s">
        <v>228</v>
      </c>
      <c r="D56" s="22"/>
      <c r="E56" s="22"/>
      <c r="F56" s="22"/>
      <c r="G56" s="35"/>
      <c r="H56" s="35"/>
      <c r="I56" s="35"/>
      <c r="J56" s="35"/>
      <c r="K56" s="35"/>
      <c r="L56" s="35"/>
      <c r="M56" s="35"/>
      <c r="N56" s="35"/>
      <c r="O56" s="35"/>
      <c r="P56" s="35"/>
      <c r="Q56" s="35"/>
      <c r="R56" s="35"/>
      <c r="S56" s="35"/>
      <c r="T56" s="35"/>
      <c r="U56" s="35"/>
      <c r="V56" s="35"/>
      <c r="W56" s="35"/>
      <c r="X56" s="35"/>
      <c r="Y56" s="35"/>
      <c r="Z56" s="35"/>
      <c r="AA56" s="23"/>
    </row>
    <row r="57" spans="1:27" s="24" customFormat="1" ht="10.5" x14ac:dyDescent="0.15">
      <c r="A57" s="20">
        <v>26</v>
      </c>
      <c r="B57" s="21"/>
      <c r="C57" s="22"/>
      <c r="D57" s="22"/>
      <c r="E57" s="22"/>
      <c r="F57" s="22"/>
      <c r="G57" s="35"/>
      <c r="H57" s="35"/>
      <c r="I57" s="35"/>
      <c r="J57" s="35"/>
      <c r="K57" s="35"/>
      <c r="L57" s="35"/>
      <c r="M57" s="35"/>
      <c r="N57" s="35"/>
      <c r="O57" s="35"/>
      <c r="P57" s="35"/>
      <c r="Q57" s="35"/>
      <c r="R57" s="35"/>
      <c r="S57" s="35"/>
      <c r="T57" s="35"/>
      <c r="U57" s="35"/>
      <c r="V57" s="35"/>
      <c r="W57" s="35"/>
      <c r="X57" s="35"/>
      <c r="Y57" s="35"/>
      <c r="Z57" s="35"/>
      <c r="AA57" s="23"/>
    </row>
    <row r="58" spans="1:27" s="24" customFormat="1" ht="10.5" x14ac:dyDescent="0.15">
      <c r="A58" s="20"/>
      <c r="B58" s="21"/>
      <c r="C58" s="30" t="s">
        <v>228</v>
      </c>
      <c r="D58" s="22"/>
      <c r="E58" s="22"/>
      <c r="F58" s="22"/>
      <c r="G58" s="35"/>
      <c r="H58" s="35"/>
      <c r="I58" s="35"/>
      <c r="J58" s="35"/>
      <c r="K58" s="35"/>
      <c r="L58" s="35"/>
      <c r="M58" s="35"/>
      <c r="N58" s="35"/>
      <c r="O58" s="35"/>
      <c r="P58" s="35"/>
      <c r="Q58" s="35"/>
      <c r="R58" s="35"/>
      <c r="S58" s="35"/>
      <c r="T58" s="35"/>
      <c r="U58" s="35"/>
      <c r="V58" s="35"/>
      <c r="W58" s="35"/>
      <c r="X58" s="35"/>
      <c r="Y58" s="35"/>
      <c r="Z58" s="35"/>
      <c r="AA58" s="23"/>
    </row>
    <row r="59" spans="1:27" s="24" customFormat="1" ht="10.5" x14ac:dyDescent="0.15">
      <c r="A59" s="20">
        <v>27</v>
      </c>
      <c r="B59" s="21"/>
      <c r="C59" s="22"/>
      <c r="D59" s="22"/>
      <c r="E59" s="22"/>
      <c r="F59" s="22"/>
      <c r="G59" s="35"/>
      <c r="H59" s="35"/>
      <c r="I59" s="35"/>
      <c r="J59" s="35"/>
      <c r="K59" s="35"/>
      <c r="L59" s="35"/>
      <c r="M59" s="35"/>
      <c r="N59" s="35"/>
      <c r="O59" s="35"/>
      <c r="P59" s="35"/>
      <c r="Q59" s="35"/>
      <c r="R59" s="35"/>
      <c r="S59" s="35"/>
      <c r="T59" s="35"/>
      <c r="U59" s="35"/>
      <c r="V59" s="35"/>
      <c r="W59" s="35"/>
      <c r="X59" s="35"/>
      <c r="Y59" s="35"/>
      <c r="Z59" s="35"/>
      <c r="AA59" s="23"/>
    </row>
    <row r="60" spans="1:27" s="24" customFormat="1" ht="10.5" x14ac:dyDescent="0.15">
      <c r="A60" s="20"/>
      <c r="B60" s="21"/>
      <c r="C60" s="30" t="s">
        <v>228</v>
      </c>
      <c r="D60" s="22"/>
      <c r="E60" s="22"/>
      <c r="F60" s="22"/>
      <c r="G60" s="35"/>
      <c r="H60" s="35"/>
      <c r="I60" s="35"/>
      <c r="J60" s="35"/>
      <c r="K60" s="35"/>
      <c r="L60" s="35"/>
      <c r="M60" s="35"/>
      <c r="N60" s="35"/>
      <c r="O60" s="35"/>
      <c r="P60" s="35"/>
      <c r="Q60" s="35"/>
      <c r="R60" s="35"/>
      <c r="S60" s="35"/>
      <c r="T60" s="35"/>
      <c r="U60" s="35"/>
      <c r="V60" s="35"/>
      <c r="W60" s="35"/>
      <c r="X60" s="35"/>
      <c r="Y60" s="35"/>
      <c r="Z60" s="35"/>
      <c r="AA60" s="23"/>
    </row>
    <row r="61" spans="1:27" s="24" customFormat="1" ht="10.5" x14ac:dyDescent="0.15">
      <c r="A61" s="20">
        <v>28</v>
      </c>
      <c r="B61" s="21"/>
      <c r="C61" s="22"/>
      <c r="D61" s="22"/>
      <c r="E61" s="22"/>
      <c r="F61" s="22"/>
      <c r="G61" s="35"/>
      <c r="H61" s="35"/>
      <c r="I61" s="35"/>
      <c r="J61" s="35"/>
      <c r="K61" s="35"/>
      <c r="L61" s="35"/>
      <c r="M61" s="35"/>
      <c r="N61" s="35"/>
      <c r="O61" s="35"/>
      <c r="P61" s="35"/>
      <c r="Q61" s="35"/>
      <c r="R61" s="35"/>
      <c r="S61" s="35"/>
      <c r="T61" s="35"/>
      <c r="U61" s="35"/>
      <c r="V61" s="35"/>
      <c r="W61" s="35"/>
      <c r="X61" s="35"/>
      <c r="Y61" s="35"/>
      <c r="Z61" s="35"/>
      <c r="AA61" s="23"/>
    </row>
    <row r="62" spans="1:27" s="24" customFormat="1" ht="10.5" x14ac:dyDescent="0.15">
      <c r="A62" s="20"/>
      <c r="B62" s="21"/>
      <c r="C62" s="30" t="s">
        <v>228</v>
      </c>
      <c r="D62" s="22"/>
      <c r="E62" s="22"/>
      <c r="F62" s="22"/>
      <c r="G62" s="35"/>
      <c r="H62" s="35"/>
      <c r="I62" s="35"/>
      <c r="J62" s="35"/>
      <c r="K62" s="35"/>
      <c r="L62" s="35"/>
      <c r="M62" s="35"/>
      <c r="N62" s="35"/>
      <c r="O62" s="35"/>
      <c r="P62" s="35"/>
      <c r="Q62" s="35"/>
      <c r="R62" s="35"/>
      <c r="S62" s="35"/>
      <c r="T62" s="35"/>
      <c r="U62" s="35"/>
      <c r="V62" s="35"/>
      <c r="W62" s="35"/>
      <c r="X62" s="35"/>
      <c r="Y62" s="35"/>
      <c r="Z62" s="35"/>
      <c r="AA62" s="23"/>
    </row>
    <row r="63" spans="1:27" s="24" customFormat="1" ht="10.5" x14ac:dyDescent="0.15">
      <c r="A63" s="20">
        <v>29</v>
      </c>
      <c r="B63" s="21"/>
      <c r="C63" s="22"/>
      <c r="D63" s="22"/>
      <c r="E63" s="22"/>
      <c r="F63" s="22"/>
      <c r="G63" s="35"/>
      <c r="H63" s="35"/>
      <c r="I63" s="35"/>
      <c r="J63" s="35"/>
      <c r="K63" s="35"/>
      <c r="L63" s="35"/>
      <c r="M63" s="35"/>
      <c r="N63" s="35"/>
      <c r="O63" s="35"/>
      <c r="P63" s="35"/>
      <c r="Q63" s="35"/>
      <c r="R63" s="35"/>
      <c r="S63" s="35"/>
      <c r="T63" s="35"/>
      <c r="U63" s="35"/>
      <c r="V63" s="35"/>
      <c r="W63" s="35"/>
      <c r="X63" s="35"/>
      <c r="Y63" s="35"/>
      <c r="Z63" s="35"/>
      <c r="AA63" s="23"/>
    </row>
    <row r="64" spans="1:27" s="24" customFormat="1" ht="10.5" x14ac:dyDescent="0.15">
      <c r="A64" s="20"/>
      <c r="B64" s="21"/>
      <c r="C64" s="30" t="s">
        <v>228</v>
      </c>
      <c r="D64" s="22"/>
      <c r="E64" s="22"/>
      <c r="F64" s="22"/>
      <c r="G64" s="35"/>
      <c r="H64" s="35"/>
      <c r="I64" s="35"/>
      <c r="J64" s="35"/>
      <c r="K64" s="35"/>
      <c r="L64" s="35"/>
      <c r="M64" s="35"/>
      <c r="N64" s="35"/>
      <c r="O64" s="35"/>
      <c r="P64" s="35"/>
      <c r="Q64" s="35"/>
      <c r="R64" s="35"/>
      <c r="S64" s="35"/>
      <c r="T64" s="35"/>
      <c r="U64" s="35"/>
      <c r="V64" s="35"/>
      <c r="W64" s="35"/>
      <c r="X64" s="35"/>
      <c r="Y64" s="35"/>
      <c r="Z64" s="35"/>
      <c r="AA64" s="23"/>
    </row>
    <row r="65" spans="1:27" s="24" customFormat="1" ht="10.5" x14ac:dyDescent="0.15">
      <c r="A65" s="20">
        <v>30</v>
      </c>
      <c r="B65" s="21"/>
      <c r="C65" s="22"/>
      <c r="D65" s="22"/>
      <c r="E65" s="22"/>
      <c r="F65" s="22"/>
      <c r="G65" s="35"/>
      <c r="H65" s="35"/>
      <c r="I65" s="35"/>
      <c r="J65" s="35"/>
      <c r="K65" s="35"/>
      <c r="L65" s="35"/>
      <c r="M65" s="35"/>
      <c r="N65" s="35"/>
      <c r="O65" s="35"/>
      <c r="P65" s="35"/>
      <c r="Q65" s="35"/>
      <c r="R65" s="35"/>
      <c r="S65" s="35"/>
      <c r="T65" s="35"/>
      <c r="U65" s="35"/>
      <c r="V65" s="35"/>
      <c r="W65" s="35"/>
      <c r="X65" s="35"/>
      <c r="Y65" s="35"/>
      <c r="Z65" s="35"/>
      <c r="AA65" s="23"/>
    </row>
    <row r="66" spans="1:27" s="24" customFormat="1" ht="10.5" x14ac:dyDescent="0.15">
      <c r="A66" s="26"/>
      <c r="B66" s="27"/>
      <c r="C66" s="31" t="s">
        <v>228</v>
      </c>
      <c r="D66" s="28"/>
      <c r="E66" s="28"/>
      <c r="F66" s="28"/>
      <c r="G66" s="36"/>
      <c r="H66" s="36"/>
      <c r="I66" s="36"/>
      <c r="J66" s="36"/>
      <c r="K66" s="36"/>
      <c r="L66" s="36"/>
      <c r="M66" s="36"/>
      <c r="N66" s="36"/>
      <c r="O66" s="36"/>
      <c r="P66" s="36"/>
      <c r="Q66" s="36"/>
      <c r="R66" s="36"/>
      <c r="S66" s="36"/>
      <c r="T66" s="36"/>
      <c r="U66" s="36"/>
      <c r="V66" s="36"/>
      <c r="W66" s="36"/>
      <c r="X66" s="36"/>
      <c r="Y66" s="36"/>
      <c r="Z66" s="36"/>
      <c r="AA66" s="29"/>
    </row>
    <row r="67" spans="1:27" x14ac:dyDescent="0.2">
      <c r="F67" s="32" t="s">
        <v>229</v>
      </c>
      <c r="G67" s="33">
        <f>SUM(G7,G9,G11,G13,G15,G17,G19,G21,G23,G25,G27,G29,G31,G33,G35,G37,G39,G41,G43,G45,G47,G49,G51,G53,G55,G57,G59,G61,G63,G65)</f>
        <v>0</v>
      </c>
      <c r="H67" s="33">
        <f t="shared" ref="H67:V67" si="0">SUM(H7,H9,H11,H13,H15,H17,H19,H21,H23,H25,H27,H29,H31,H33,H35,H37,H39,H41,H43,H45,H47,H49,H51,H53,H55,H57,H59,H61,H63,H65)</f>
        <v>0</v>
      </c>
      <c r="I67" s="33">
        <f t="shared" si="0"/>
        <v>0</v>
      </c>
      <c r="J67" s="33">
        <f t="shared" si="0"/>
        <v>0</v>
      </c>
      <c r="K67" s="33">
        <f t="shared" si="0"/>
        <v>0</v>
      </c>
      <c r="L67" s="33">
        <f t="shared" si="0"/>
        <v>0</v>
      </c>
      <c r="M67" s="33">
        <f t="shared" si="0"/>
        <v>0</v>
      </c>
      <c r="N67" s="33">
        <f t="shared" si="0"/>
        <v>0</v>
      </c>
      <c r="O67" s="33">
        <f t="shared" si="0"/>
        <v>0</v>
      </c>
      <c r="P67" s="33">
        <f t="shared" si="0"/>
        <v>0</v>
      </c>
      <c r="Q67" s="33">
        <f t="shared" si="0"/>
        <v>0</v>
      </c>
      <c r="R67" s="33">
        <f t="shared" si="0"/>
        <v>0</v>
      </c>
      <c r="S67" s="33">
        <f t="shared" si="0"/>
        <v>0</v>
      </c>
      <c r="T67" s="33">
        <f t="shared" si="0"/>
        <v>0</v>
      </c>
      <c r="U67" s="33">
        <f t="shared" si="0"/>
        <v>0</v>
      </c>
      <c r="V67" s="33">
        <f t="shared" si="0"/>
        <v>0</v>
      </c>
      <c r="W67" s="33">
        <f t="shared" ref="W67:Y67" si="1">SUM(W7,W9,W11,W13,W15,W17,W19,W21,W23,W25,W27,W29,W31,W33,W35,W37,W39,W41,W43,W45,W47,W49,W51,W53,W55,W57,W59,W61,W63,W65)</f>
        <v>0</v>
      </c>
      <c r="X67" s="33">
        <f t="shared" si="1"/>
        <v>0</v>
      </c>
      <c r="Y67" s="33">
        <f t="shared" si="1"/>
        <v>0</v>
      </c>
      <c r="Z67" s="33">
        <f t="shared" ref="Z67" si="2">SUM(Z7,Z9,Z11,Z13,Z15,Z17,Z19,Z21,Z23,Z25,Z27,Z29,Z31,Z33,Z35,Z37,Z39,Z41,Z43,Z45,Z47,Z49,Z51,Z53,Z55,Z57,Z59,Z61,Z63,Z65)</f>
        <v>0</v>
      </c>
      <c r="AA67" s="33">
        <f>SUM(G67:Y67)</f>
        <v>0</v>
      </c>
    </row>
    <row r="68" spans="1:27" x14ac:dyDescent="0.2">
      <c r="F68" s="32" t="s">
        <v>230</v>
      </c>
      <c r="G68" s="33">
        <f>COUNT(G7,G9,G11,G13,G15,G17,G19,G21,G23,G25,G27,G29,G31,G33,G35,G37,G39,G41,G43,G45,G47,G49,G51,G53,G55,G57,G59,G61,G63,G65)</f>
        <v>0</v>
      </c>
      <c r="H68" s="33">
        <f t="shared" ref="H68:V68" si="3">COUNT(H7,H9,H11,H13,H15,H17,H19,H21,H23,H25,H27,H29,H31,H33,H35,H37,H39,H41,H43,H45,H47,H49,H51,H53,H55,H57,H59,H61,H63,H65)</f>
        <v>0</v>
      </c>
      <c r="I68" s="33">
        <f t="shared" si="3"/>
        <v>0</v>
      </c>
      <c r="J68" s="33">
        <f t="shared" si="3"/>
        <v>0</v>
      </c>
      <c r="K68" s="33">
        <f t="shared" si="3"/>
        <v>0</v>
      </c>
      <c r="L68" s="33">
        <f t="shared" si="3"/>
        <v>0</v>
      </c>
      <c r="M68" s="33">
        <f t="shared" si="3"/>
        <v>0</v>
      </c>
      <c r="N68" s="33">
        <f t="shared" si="3"/>
        <v>0</v>
      </c>
      <c r="O68" s="33">
        <f t="shared" si="3"/>
        <v>0</v>
      </c>
      <c r="P68" s="33">
        <f t="shared" si="3"/>
        <v>0</v>
      </c>
      <c r="Q68" s="33">
        <f t="shared" si="3"/>
        <v>0</v>
      </c>
      <c r="R68" s="33">
        <f t="shared" si="3"/>
        <v>0</v>
      </c>
      <c r="S68" s="33">
        <f t="shared" si="3"/>
        <v>0</v>
      </c>
      <c r="T68" s="33">
        <f t="shared" si="3"/>
        <v>0</v>
      </c>
      <c r="U68" s="33">
        <f t="shared" si="3"/>
        <v>0</v>
      </c>
      <c r="V68" s="33">
        <f t="shared" si="3"/>
        <v>0</v>
      </c>
      <c r="W68" s="33">
        <f t="shared" ref="W68:Y68" si="4">COUNT(W7,W9,W11,W13,W15,W17,W19,W21,W23,W25,W27,W29,W31,W33,W35,W37,W39,W41,W43,W45,W47,W49,W51,W53,W55,W57,W59,W61,W63,W65)</f>
        <v>0</v>
      </c>
      <c r="X68" s="33">
        <f t="shared" si="4"/>
        <v>0</v>
      </c>
      <c r="Y68" s="33">
        <f t="shared" si="4"/>
        <v>0</v>
      </c>
      <c r="Z68" s="33">
        <f t="shared" ref="Z68" si="5">COUNT(Z7,Z9,Z11,Z13,Z15,Z17,Z19,Z21,Z23,Z25,Z27,Z29,Z31,Z33,Z35,Z37,Z39,Z41,Z43,Z45,Z47,Z49,Z51,Z53,Z55,Z57,Z59,Z61,Z63,Z65)</f>
        <v>0</v>
      </c>
      <c r="AA68" s="33">
        <f>SUM(G68:Y68)</f>
        <v>0</v>
      </c>
    </row>
    <row r="69" spans="1:27" x14ac:dyDescent="0.2">
      <c r="F69" s="32" t="s">
        <v>46</v>
      </c>
      <c r="G69" s="34" t="e">
        <f>G67/G68</f>
        <v>#DIV/0!</v>
      </c>
      <c r="H69" s="34" t="e">
        <f t="shared" ref="H69:V69" si="6">H67/H68</f>
        <v>#DIV/0!</v>
      </c>
      <c r="I69" s="34" t="e">
        <f t="shared" si="6"/>
        <v>#DIV/0!</v>
      </c>
      <c r="J69" s="34" t="e">
        <f t="shared" si="6"/>
        <v>#DIV/0!</v>
      </c>
      <c r="K69" s="34" t="e">
        <f t="shared" si="6"/>
        <v>#DIV/0!</v>
      </c>
      <c r="L69" s="34" t="e">
        <f t="shared" si="6"/>
        <v>#DIV/0!</v>
      </c>
      <c r="M69" s="34" t="e">
        <f t="shared" si="6"/>
        <v>#DIV/0!</v>
      </c>
      <c r="N69" s="34" t="e">
        <f t="shared" si="6"/>
        <v>#DIV/0!</v>
      </c>
      <c r="O69" s="34" t="e">
        <f t="shared" si="6"/>
        <v>#DIV/0!</v>
      </c>
      <c r="P69" s="34" t="e">
        <f t="shared" si="6"/>
        <v>#DIV/0!</v>
      </c>
      <c r="Q69" s="34" t="e">
        <f t="shared" si="6"/>
        <v>#DIV/0!</v>
      </c>
      <c r="R69" s="34" t="e">
        <f t="shared" si="6"/>
        <v>#DIV/0!</v>
      </c>
      <c r="S69" s="34" t="e">
        <f t="shared" si="6"/>
        <v>#DIV/0!</v>
      </c>
      <c r="T69" s="34" t="e">
        <f t="shared" si="6"/>
        <v>#DIV/0!</v>
      </c>
      <c r="U69" s="34" t="e">
        <f t="shared" si="6"/>
        <v>#DIV/0!</v>
      </c>
      <c r="V69" s="34" t="e">
        <f t="shared" si="6"/>
        <v>#DIV/0!</v>
      </c>
      <c r="W69" s="34" t="e">
        <f t="shared" ref="W69:Y69" si="7">W67/W68</f>
        <v>#DIV/0!</v>
      </c>
      <c r="X69" s="34" t="e">
        <f t="shared" si="7"/>
        <v>#DIV/0!</v>
      </c>
      <c r="Y69" s="34" t="e">
        <f t="shared" si="7"/>
        <v>#DIV/0!</v>
      </c>
      <c r="Z69" s="34" t="e">
        <f t="shared" ref="Z69" si="8">Z67/Z68</f>
        <v>#DIV/0!</v>
      </c>
      <c r="AA69" s="34" t="e">
        <f>AA67/AA68</f>
        <v>#DIV/0!</v>
      </c>
    </row>
  </sheetData>
  <mergeCells count="8">
    <mergeCell ref="G5:L5"/>
    <mergeCell ref="M5:R5"/>
    <mergeCell ref="A1:C1"/>
    <mergeCell ref="D1:Y1"/>
    <mergeCell ref="A3:C3"/>
    <mergeCell ref="D3:O3"/>
    <mergeCell ref="P3:S3"/>
    <mergeCell ref="T3:Y3"/>
  </mergeCells>
  <printOptions horizontalCentered="1"/>
  <pageMargins left="0" right="0" top="1.5" bottom="1" header="0.25" footer="0.25"/>
  <pageSetup orientation="landscape" r:id="rId1"/>
  <headerFooter>
    <oddHeader>&amp;C&amp;"Arial,Bold"
Delegation Oversight Annual Audit Tool 2020 &amp;A
Credentialing and Recredentialing&amp;R&amp;"Times New Roman,Regular"&amp;10Attachment 25  - Credentialing DOA Audit Tool</oddHeader>
    <oddFooter>&amp;L&amp;"Arial,Regular"&amp;10
&amp;A&amp;C&amp;"Arial,Regular"&amp;10&amp;P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69"/>
  <sheetViews>
    <sheetView tabSelected="1" view="pageLayout" zoomScaleNormal="100" workbookViewId="0">
      <selection activeCell="J25" sqref="J25"/>
    </sheetView>
  </sheetViews>
  <sheetFormatPr defaultColWidth="9.140625" defaultRowHeight="12.75" x14ac:dyDescent="0.2"/>
  <cols>
    <col min="1" max="1" width="3.42578125" style="16" customWidth="1"/>
    <col min="2" max="2" width="4.42578125" style="18" customWidth="1"/>
    <col min="3" max="3" width="15.5703125" style="16" customWidth="1"/>
    <col min="4" max="4" width="16" style="16" customWidth="1"/>
    <col min="5" max="5" width="4.7109375" style="16" customWidth="1"/>
    <col min="6" max="6" width="6.7109375" style="16" customWidth="1"/>
    <col min="7" max="26" width="7.28515625" style="16" customWidth="1"/>
    <col min="27" max="27" width="20" style="16" customWidth="1"/>
    <col min="28" max="34" width="9.140625" style="16"/>
    <col min="35" max="36" width="10.42578125" style="16" bestFit="1" customWidth="1"/>
    <col min="37" max="16384" width="9.140625" style="16"/>
  </cols>
  <sheetData>
    <row r="1" spans="1:27" x14ac:dyDescent="0.2">
      <c r="A1" s="432" t="s">
        <v>0</v>
      </c>
      <c r="B1" s="432"/>
      <c r="C1" s="432"/>
      <c r="D1" s="431">
        <f>Documentation!$C$1</f>
        <v>0</v>
      </c>
      <c r="E1" s="431"/>
      <c r="F1" s="431"/>
      <c r="G1" s="431"/>
      <c r="H1" s="431"/>
      <c r="I1" s="431"/>
      <c r="J1" s="431"/>
      <c r="K1" s="431"/>
      <c r="L1" s="431"/>
      <c r="M1" s="431"/>
      <c r="N1" s="431"/>
      <c r="O1" s="431"/>
      <c r="P1" s="431"/>
      <c r="Q1" s="431"/>
      <c r="R1" s="431"/>
      <c r="S1" s="431"/>
      <c r="T1" s="431"/>
      <c r="U1" s="431"/>
      <c r="V1" s="431"/>
      <c r="W1" s="431"/>
      <c r="X1" s="431"/>
      <c r="Y1" s="431"/>
      <c r="Z1" s="123"/>
    </row>
    <row r="3" spans="1:27" x14ac:dyDescent="0.2">
      <c r="A3" s="432" t="s">
        <v>1</v>
      </c>
      <c r="B3" s="432"/>
      <c r="C3" s="432"/>
      <c r="D3" s="431"/>
      <c r="E3" s="431"/>
      <c r="F3" s="431"/>
      <c r="G3" s="431"/>
      <c r="H3" s="431"/>
      <c r="I3" s="431"/>
      <c r="J3" s="431"/>
      <c r="K3" s="431"/>
      <c r="L3" s="431"/>
      <c r="M3" s="431"/>
      <c r="N3" s="431"/>
      <c r="O3" s="431"/>
      <c r="P3" s="433" t="s">
        <v>2</v>
      </c>
      <c r="Q3" s="433"/>
      <c r="R3" s="433"/>
      <c r="S3" s="433"/>
      <c r="T3" s="430"/>
      <c r="U3" s="430"/>
      <c r="V3" s="430"/>
      <c r="W3" s="430"/>
      <c r="X3" s="430"/>
      <c r="Y3" s="430"/>
      <c r="Z3" s="123"/>
    </row>
    <row r="5" spans="1:27" s="54" customFormat="1" ht="18" customHeight="1" x14ac:dyDescent="0.25">
      <c r="A5" s="50"/>
      <c r="B5" s="51"/>
      <c r="C5" s="50"/>
      <c r="D5" s="50"/>
      <c r="E5" s="50"/>
      <c r="F5" s="50"/>
      <c r="G5" s="434"/>
      <c r="H5" s="435"/>
      <c r="I5" s="435"/>
      <c r="J5" s="435"/>
      <c r="K5" s="435"/>
      <c r="L5" s="436"/>
      <c r="M5" s="434"/>
      <c r="N5" s="435"/>
      <c r="O5" s="435"/>
      <c r="P5" s="435"/>
      <c r="Q5" s="435"/>
      <c r="R5" s="435"/>
      <c r="S5" s="63"/>
      <c r="T5" s="63"/>
      <c r="U5" s="63"/>
      <c r="V5" s="63"/>
      <c r="W5" s="63"/>
      <c r="X5" s="63"/>
      <c r="Y5" s="63"/>
      <c r="Z5" s="102"/>
      <c r="AA5" s="50"/>
    </row>
    <row r="6" spans="1:27" s="17" customFormat="1" ht="105" customHeight="1" x14ac:dyDescent="0.15">
      <c r="A6" s="37"/>
      <c r="B6" s="38" t="s">
        <v>216</v>
      </c>
      <c r="C6" s="39" t="s">
        <v>217</v>
      </c>
      <c r="D6" s="40" t="s">
        <v>332</v>
      </c>
      <c r="E6" s="40"/>
      <c r="F6" s="40" t="s">
        <v>459</v>
      </c>
      <c r="G6" s="40" t="s">
        <v>451</v>
      </c>
      <c r="H6" s="40" t="s">
        <v>452</v>
      </c>
      <c r="I6" s="40" t="s">
        <v>453</v>
      </c>
      <c r="J6" s="40" t="s">
        <v>454</v>
      </c>
      <c r="K6" s="40" t="s">
        <v>455</v>
      </c>
      <c r="L6" s="40" t="s">
        <v>456</v>
      </c>
      <c r="M6" s="40" t="s">
        <v>457</v>
      </c>
      <c r="N6" s="40" t="s">
        <v>458</v>
      </c>
      <c r="O6" s="40" t="s">
        <v>460</v>
      </c>
      <c r="P6" s="40" t="s">
        <v>461</v>
      </c>
      <c r="Q6" s="40" t="s">
        <v>462</v>
      </c>
      <c r="R6" s="40" t="s">
        <v>463</v>
      </c>
      <c r="S6" s="40" t="s">
        <v>464</v>
      </c>
      <c r="T6" s="40" t="s">
        <v>465</v>
      </c>
      <c r="U6" s="40" t="s">
        <v>466</v>
      </c>
      <c r="V6" s="40" t="s">
        <v>467</v>
      </c>
      <c r="W6" s="40" t="s">
        <v>468</v>
      </c>
      <c r="X6" s="40" t="s">
        <v>469</v>
      </c>
      <c r="Y6" s="40" t="s">
        <v>470</v>
      </c>
      <c r="Z6" s="40" t="s">
        <v>491</v>
      </c>
      <c r="AA6" s="41" t="s">
        <v>225</v>
      </c>
    </row>
    <row r="7" spans="1:27" s="24" customFormat="1" ht="10.5" x14ac:dyDescent="0.15">
      <c r="A7" s="20">
        <v>1</v>
      </c>
      <c r="B7" s="21"/>
      <c r="C7" s="22"/>
      <c r="D7" s="22"/>
      <c r="E7" s="22"/>
      <c r="F7" s="22"/>
      <c r="G7" s="35"/>
      <c r="H7" s="35"/>
      <c r="I7" s="35"/>
      <c r="J7" s="35"/>
      <c r="K7" s="35"/>
      <c r="L7" s="35"/>
      <c r="M7" s="35"/>
      <c r="N7" s="35"/>
      <c r="O7" s="35"/>
      <c r="P7" s="35"/>
      <c r="Q7" s="35"/>
      <c r="R7" s="35"/>
      <c r="S7" s="35"/>
      <c r="T7" s="35"/>
      <c r="U7" s="35"/>
      <c r="V7" s="35"/>
      <c r="W7" s="35"/>
      <c r="X7" s="35"/>
      <c r="Y7" s="35"/>
      <c r="Z7" s="35"/>
      <c r="AA7" s="23"/>
    </row>
    <row r="8" spans="1:27" s="24" customFormat="1" ht="10.5" x14ac:dyDescent="0.15">
      <c r="A8" s="20"/>
      <c r="B8" s="21"/>
      <c r="C8" s="30" t="s">
        <v>228</v>
      </c>
      <c r="D8" s="22"/>
      <c r="E8" s="22"/>
      <c r="F8" s="22"/>
      <c r="G8" s="35"/>
      <c r="H8" s="35"/>
      <c r="I8" s="35"/>
      <c r="J8" s="35"/>
      <c r="K8" s="35"/>
      <c r="L8" s="35"/>
      <c r="M8" s="35"/>
      <c r="N8" s="35"/>
      <c r="O8" s="35"/>
      <c r="P8" s="35"/>
      <c r="Q8" s="35"/>
      <c r="R8" s="35"/>
      <c r="S8" s="35"/>
      <c r="T8" s="35"/>
      <c r="U8" s="35"/>
      <c r="V8" s="35"/>
      <c r="W8" s="35"/>
      <c r="X8" s="35"/>
      <c r="Y8" s="35"/>
      <c r="Z8" s="35"/>
      <c r="AA8" s="23"/>
    </row>
    <row r="9" spans="1:27" s="24" customFormat="1" ht="10.5" x14ac:dyDescent="0.15">
      <c r="A9" s="20">
        <v>2</v>
      </c>
      <c r="B9" s="21"/>
      <c r="C9" s="22"/>
      <c r="D9" s="22"/>
      <c r="E9" s="22"/>
      <c r="F9" s="22"/>
      <c r="G9" s="35"/>
      <c r="H9" s="35"/>
      <c r="I9" s="35"/>
      <c r="J9" s="35"/>
      <c r="K9" s="35"/>
      <c r="L9" s="35"/>
      <c r="M9" s="35"/>
      <c r="N9" s="35"/>
      <c r="O9" s="35"/>
      <c r="P9" s="35"/>
      <c r="Q9" s="35"/>
      <c r="R9" s="35"/>
      <c r="S9" s="35"/>
      <c r="T9" s="35"/>
      <c r="U9" s="35"/>
      <c r="V9" s="35"/>
      <c r="W9" s="35"/>
      <c r="X9" s="35"/>
      <c r="Y9" s="35"/>
      <c r="Z9" s="35"/>
      <c r="AA9" s="23"/>
    </row>
    <row r="10" spans="1:27" s="24" customFormat="1" ht="10.5" x14ac:dyDescent="0.15">
      <c r="A10" s="20"/>
      <c r="B10" s="21"/>
      <c r="C10" s="30" t="s">
        <v>228</v>
      </c>
      <c r="D10" s="22"/>
      <c r="E10" s="22"/>
      <c r="F10" s="22"/>
      <c r="G10" s="35"/>
      <c r="H10" s="35"/>
      <c r="I10" s="35"/>
      <c r="J10" s="35"/>
      <c r="K10" s="35"/>
      <c r="L10" s="35"/>
      <c r="M10" s="35"/>
      <c r="N10" s="35"/>
      <c r="O10" s="35"/>
      <c r="P10" s="35"/>
      <c r="Q10" s="35"/>
      <c r="R10" s="35"/>
      <c r="S10" s="35"/>
      <c r="T10" s="35"/>
      <c r="U10" s="35"/>
      <c r="V10" s="35"/>
      <c r="W10" s="35"/>
      <c r="X10" s="35"/>
      <c r="Y10" s="35"/>
      <c r="Z10" s="35"/>
      <c r="AA10" s="23"/>
    </row>
    <row r="11" spans="1:27" s="24" customFormat="1" ht="10.5" x14ac:dyDescent="0.15">
      <c r="A11" s="20">
        <v>3</v>
      </c>
      <c r="B11" s="21"/>
      <c r="C11" s="22"/>
      <c r="D11" s="22"/>
      <c r="E11" s="22"/>
      <c r="F11" s="22"/>
      <c r="G11" s="35"/>
      <c r="H11" s="35"/>
      <c r="I11" s="35"/>
      <c r="J11" s="35"/>
      <c r="K11" s="35"/>
      <c r="L11" s="35"/>
      <c r="M11" s="35"/>
      <c r="N11" s="35"/>
      <c r="O11" s="35"/>
      <c r="P11" s="35"/>
      <c r="Q11" s="35"/>
      <c r="R11" s="35"/>
      <c r="S11" s="35"/>
      <c r="T11" s="35"/>
      <c r="U11" s="35"/>
      <c r="V11" s="35"/>
      <c r="W11" s="35"/>
      <c r="X11" s="35"/>
      <c r="Y11" s="35"/>
      <c r="Z11" s="35"/>
      <c r="AA11" s="23"/>
    </row>
    <row r="12" spans="1:27" s="24" customFormat="1" ht="10.5" x14ac:dyDescent="0.15">
      <c r="A12" s="20"/>
      <c r="B12" s="21"/>
      <c r="C12" s="30" t="s">
        <v>228</v>
      </c>
      <c r="D12" s="22"/>
      <c r="E12" s="22"/>
      <c r="F12" s="22"/>
      <c r="G12" s="35"/>
      <c r="H12" s="35"/>
      <c r="I12" s="35"/>
      <c r="J12" s="35"/>
      <c r="K12" s="35"/>
      <c r="L12" s="35"/>
      <c r="M12" s="35"/>
      <c r="N12" s="35"/>
      <c r="O12" s="35"/>
      <c r="P12" s="35"/>
      <c r="Q12" s="35"/>
      <c r="R12" s="35"/>
      <c r="S12" s="35"/>
      <c r="T12" s="35"/>
      <c r="U12" s="35"/>
      <c r="V12" s="35"/>
      <c r="W12" s="35"/>
      <c r="X12" s="35"/>
      <c r="Y12" s="35"/>
      <c r="Z12" s="35"/>
      <c r="AA12" s="23"/>
    </row>
    <row r="13" spans="1:27" s="24" customFormat="1" ht="10.5" x14ac:dyDescent="0.15">
      <c r="A13" s="20">
        <v>4</v>
      </c>
      <c r="B13" s="21"/>
      <c r="C13" s="22"/>
      <c r="D13" s="22"/>
      <c r="E13" s="22"/>
      <c r="F13" s="22"/>
      <c r="G13" s="35"/>
      <c r="H13" s="35"/>
      <c r="I13" s="35"/>
      <c r="J13" s="35"/>
      <c r="K13" s="35"/>
      <c r="L13" s="35"/>
      <c r="M13" s="35"/>
      <c r="N13" s="35"/>
      <c r="O13" s="35"/>
      <c r="P13" s="35"/>
      <c r="Q13" s="35"/>
      <c r="R13" s="35"/>
      <c r="S13" s="35"/>
      <c r="T13" s="35"/>
      <c r="U13" s="35"/>
      <c r="V13" s="35"/>
      <c r="W13" s="35"/>
      <c r="X13" s="35"/>
      <c r="Y13" s="35"/>
      <c r="Z13" s="35"/>
      <c r="AA13" s="23"/>
    </row>
    <row r="14" spans="1:27" s="24" customFormat="1" ht="10.5" x14ac:dyDescent="0.15">
      <c r="A14" s="20"/>
      <c r="B14" s="21"/>
      <c r="C14" s="30" t="s">
        <v>228</v>
      </c>
      <c r="D14" s="22"/>
      <c r="E14" s="22"/>
      <c r="F14" s="22"/>
      <c r="G14" s="35"/>
      <c r="H14" s="35"/>
      <c r="I14" s="35"/>
      <c r="J14" s="35"/>
      <c r="K14" s="35"/>
      <c r="L14" s="35"/>
      <c r="M14" s="35"/>
      <c r="N14" s="35"/>
      <c r="O14" s="35"/>
      <c r="P14" s="35"/>
      <c r="Q14" s="35"/>
      <c r="R14" s="35"/>
      <c r="S14" s="35"/>
      <c r="T14" s="35"/>
      <c r="U14" s="35"/>
      <c r="V14" s="35"/>
      <c r="W14" s="35"/>
      <c r="X14" s="35"/>
      <c r="Y14" s="35"/>
      <c r="Z14" s="35"/>
      <c r="AA14" s="23"/>
    </row>
    <row r="15" spans="1:27" s="24" customFormat="1" ht="10.5" x14ac:dyDescent="0.15">
      <c r="A15" s="20">
        <v>5</v>
      </c>
      <c r="B15" s="21"/>
      <c r="C15" s="22"/>
      <c r="D15" s="22"/>
      <c r="E15" s="22"/>
      <c r="F15" s="22"/>
      <c r="G15" s="35"/>
      <c r="H15" s="35"/>
      <c r="I15" s="35"/>
      <c r="J15" s="35"/>
      <c r="K15" s="35"/>
      <c r="L15" s="35"/>
      <c r="M15" s="35"/>
      <c r="N15" s="35"/>
      <c r="O15" s="35"/>
      <c r="P15" s="35"/>
      <c r="Q15" s="35"/>
      <c r="R15" s="35"/>
      <c r="S15" s="35"/>
      <c r="T15" s="35"/>
      <c r="U15" s="35"/>
      <c r="V15" s="35"/>
      <c r="W15" s="35"/>
      <c r="X15" s="35"/>
      <c r="Y15" s="35"/>
      <c r="Z15" s="35"/>
      <c r="AA15" s="23"/>
    </row>
    <row r="16" spans="1:27" s="24" customFormat="1" ht="10.5" x14ac:dyDescent="0.15">
      <c r="A16" s="20"/>
      <c r="B16" s="21"/>
      <c r="C16" s="30" t="s">
        <v>228</v>
      </c>
      <c r="D16" s="22"/>
      <c r="E16" s="22"/>
      <c r="F16" s="22"/>
      <c r="G16" s="35"/>
      <c r="H16" s="35"/>
      <c r="I16" s="35"/>
      <c r="J16" s="35"/>
      <c r="K16" s="35"/>
      <c r="L16" s="35"/>
      <c r="M16" s="35"/>
      <c r="N16" s="35"/>
      <c r="O16" s="35"/>
      <c r="P16" s="35"/>
      <c r="Q16" s="35"/>
      <c r="R16" s="35"/>
      <c r="S16" s="35"/>
      <c r="T16" s="35"/>
      <c r="U16" s="35"/>
      <c r="V16" s="35"/>
      <c r="W16" s="35"/>
      <c r="X16" s="35"/>
      <c r="Y16" s="35"/>
      <c r="Z16" s="35"/>
      <c r="AA16" s="23"/>
    </row>
    <row r="17" spans="1:36" s="24" customFormat="1" ht="10.5" x14ac:dyDescent="0.15">
      <c r="A17" s="20">
        <v>6</v>
      </c>
      <c r="B17" s="21"/>
      <c r="C17" s="22"/>
      <c r="D17" s="22"/>
      <c r="E17" s="22"/>
      <c r="F17" s="22"/>
      <c r="G17" s="35"/>
      <c r="H17" s="35"/>
      <c r="I17" s="35"/>
      <c r="J17" s="35"/>
      <c r="K17" s="35"/>
      <c r="L17" s="35"/>
      <c r="M17" s="35"/>
      <c r="N17" s="35"/>
      <c r="O17" s="35"/>
      <c r="P17" s="35"/>
      <c r="Q17" s="35"/>
      <c r="R17" s="35"/>
      <c r="S17" s="35"/>
      <c r="T17" s="35"/>
      <c r="U17" s="35"/>
      <c r="V17" s="35"/>
      <c r="W17" s="35"/>
      <c r="X17" s="35"/>
      <c r="Y17" s="35"/>
      <c r="Z17" s="35"/>
      <c r="AA17" s="23"/>
    </row>
    <row r="18" spans="1:36" s="24" customFormat="1" ht="10.5" x14ac:dyDescent="0.15">
      <c r="A18" s="20"/>
      <c r="B18" s="21"/>
      <c r="C18" s="30" t="s">
        <v>228</v>
      </c>
      <c r="D18" s="22"/>
      <c r="E18" s="22"/>
      <c r="F18" s="22"/>
      <c r="G18" s="35"/>
      <c r="H18" s="35"/>
      <c r="I18" s="35"/>
      <c r="J18" s="35"/>
      <c r="K18" s="35"/>
      <c r="L18" s="35"/>
      <c r="M18" s="35"/>
      <c r="N18" s="35"/>
      <c r="O18" s="35"/>
      <c r="P18" s="35"/>
      <c r="Q18" s="35"/>
      <c r="R18" s="35"/>
      <c r="S18" s="35"/>
      <c r="T18" s="35"/>
      <c r="U18" s="35"/>
      <c r="V18" s="35"/>
      <c r="W18" s="35"/>
      <c r="X18" s="35"/>
      <c r="Y18" s="35"/>
      <c r="Z18" s="35"/>
      <c r="AA18" s="23"/>
    </row>
    <row r="19" spans="1:36" s="24" customFormat="1" ht="10.5" x14ac:dyDescent="0.15">
      <c r="A19" s="20">
        <v>7</v>
      </c>
      <c r="B19" s="21"/>
      <c r="C19" s="22"/>
      <c r="D19" s="22"/>
      <c r="E19" s="22"/>
      <c r="F19" s="22"/>
      <c r="G19" s="35"/>
      <c r="H19" s="35"/>
      <c r="I19" s="35"/>
      <c r="J19" s="35"/>
      <c r="K19" s="35"/>
      <c r="L19" s="35"/>
      <c r="M19" s="35"/>
      <c r="N19" s="35"/>
      <c r="O19" s="35"/>
      <c r="P19" s="35"/>
      <c r="Q19" s="35"/>
      <c r="R19" s="35"/>
      <c r="S19" s="35"/>
      <c r="T19" s="35"/>
      <c r="U19" s="35"/>
      <c r="V19" s="35"/>
      <c r="W19" s="35"/>
      <c r="X19" s="35"/>
      <c r="Y19" s="35"/>
      <c r="Z19" s="35"/>
      <c r="AA19" s="23"/>
    </row>
    <row r="20" spans="1:36" s="24" customFormat="1" ht="10.5" x14ac:dyDescent="0.15">
      <c r="A20" s="20"/>
      <c r="B20" s="21"/>
      <c r="C20" s="30" t="s">
        <v>228</v>
      </c>
      <c r="D20" s="22"/>
      <c r="E20" s="22"/>
      <c r="F20" s="22"/>
      <c r="G20" s="35"/>
      <c r="H20" s="35"/>
      <c r="I20" s="35"/>
      <c r="J20" s="35"/>
      <c r="K20" s="35"/>
      <c r="L20" s="35"/>
      <c r="M20" s="35"/>
      <c r="N20" s="35"/>
      <c r="O20" s="35"/>
      <c r="P20" s="35"/>
      <c r="Q20" s="35"/>
      <c r="R20" s="35"/>
      <c r="S20" s="35"/>
      <c r="T20" s="35"/>
      <c r="U20" s="35"/>
      <c r="V20" s="35"/>
      <c r="W20" s="35"/>
      <c r="X20" s="35"/>
      <c r="Y20" s="35"/>
      <c r="Z20" s="35"/>
      <c r="AA20" s="23"/>
    </row>
    <row r="21" spans="1:36" s="24" customFormat="1" ht="10.5" x14ac:dyDescent="0.15">
      <c r="A21" s="20">
        <v>8</v>
      </c>
      <c r="B21" s="21"/>
      <c r="C21" s="22"/>
      <c r="D21" s="22"/>
      <c r="E21" s="22"/>
      <c r="F21" s="22"/>
      <c r="G21" s="35"/>
      <c r="H21" s="35"/>
      <c r="I21" s="35"/>
      <c r="J21" s="35"/>
      <c r="K21" s="35"/>
      <c r="L21" s="35"/>
      <c r="M21" s="35"/>
      <c r="N21" s="35"/>
      <c r="O21" s="35"/>
      <c r="P21" s="35"/>
      <c r="Q21" s="35"/>
      <c r="R21" s="35"/>
      <c r="S21" s="35"/>
      <c r="T21" s="35"/>
      <c r="U21" s="35"/>
      <c r="V21" s="35"/>
      <c r="W21" s="35"/>
      <c r="X21" s="35"/>
      <c r="Y21" s="35"/>
      <c r="Z21" s="35"/>
      <c r="AA21" s="23"/>
    </row>
    <row r="22" spans="1:36" s="24" customFormat="1" ht="10.5" x14ac:dyDescent="0.15">
      <c r="A22" s="20"/>
      <c r="B22" s="21"/>
      <c r="C22" s="30" t="s">
        <v>228</v>
      </c>
      <c r="D22" s="22"/>
      <c r="E22" s="22"/>
      <c r="F22" s="22"/>
      <c r="G22" s="35"/>
      <c r="H22" s="35"/>
      <c r="I22" s="35"/>
      <c r="J22" s="35"/>
      <c r="K22" s="35"/>
      <c r="L22" s="35"/>
      <c r="M22" s="35"/>
      <c r="N22" s="35"/>
      <c r="O22" s="35"/>
      <c r="P22" s="35"/>
      <c r="Q22" s="35"/>
      <c r="R22" s="35"/>
      <c r="S22" s="35"/>
      <c r="T22" s="35"/>
      <c r="U22" s="35"/>
      <c r="V22" s="35"/>
      <c r="W22" s="35"/>
      <c r="X22" s="35"/>
      <c r="Y22" s="35"/>
      <c r="Z22" s="35"/>
      <c r="AA22" s="23"/>
    </row>
    <row r="23" spans="1:36" s="24" customFormat="1" ht="10.5" x14ac:dyDescent="0.15">
      <c r="A23" s="20">
        <v>9</v>
      </c>
      <c r="B23" s="21"/>
      <c r="C23" s="22"/>
      <c r="D23" s="22"/>
      <c r="E23" s="22"/>
      <c r="F23" s="22"/>
      <c r="G23" s="35"/>
      <c r="H23" s="35"/>
      <c r="I23" s="35"/>
      <c r="J23" s="35"/>
      <c r="K23" s="35"/>
      <c r="L23" s="35"/>
      <c r="M23" s="35"/>
      <c r="N23" s="35"/>
      <c r="O23" s="35"/>
      <c r="P23" s="35"/>
      <c r="Q23" s="35"/>
      <c r="R23" s="35"/>
      <c r="S23" s="35"/>
      <c r="T23" s="35"/>
      <c r="U23" s="35"/>
      <c r="V23" s="35"/>
      <c r="W23" s="35"/>
      <c r="X23" s="35"/>
      <c r="Y23" s="35"/>
      <c r="Z23" s="35"/>
      <c r="AA23" s="23"/>
    </row>
    <row r="24" spans="1:36" s="24" customFormat="1" ht="10.5" x14ac:dyDescent="0.15">
      <c r="A24" s="20"/>
      <c r="B24" s="21"/>
      <c r="C24" s="30" t="s">
        <v>228</v>
      </c>
      <c r="D24" s="22"/>
      <c r="E24" s="22"/>
      <c r="F24" s="22"/>
      <c r="G24" s="35"/>
      <c r="H24" s="35"/>
      <c r="I24" s="35"/>
      <c r="J24" s="35"/>
      <c r="K24" s="35"/>
      <c r="L24" s="35"/>
      <c r="M24" s="35"/>
      <c r="N24" s="35"/>
      <c r="O24" s="35"/>
      <c r="P24" s="35"/>
      <c r="Q24" s="35"/>
      <c r="R24" s="35"/>
      <c r="S24" s="35"/>
      <c r="T24" s="35"/>
      <c r="U24" s="35"/>
      <c r="V24" s="35"/>
      <c r="W24" s="35"/>
      <c r="X24" s="35"/>
      <c r="Y24" s="35"/>
      <c r="Z24" s="35"/>
      <c r="AA24" s="23"/>
    </row>
    <row r="25" spans="1:36" s="24" customFormat="1" ht="10.5" x14ac:dyDescent="0.15">
      <c r="A25" s="20">
        <v>10</v>
      </c>
      <c r="B25" s="21"/>
      <c r="C25" s="22"/>
      <c r="D25" s="22"/>
      <c r="E25" s="22"/>
      <c r="F25" s="22"/>
      <c r="G25" s="35"/>
      <c r="H25" s="35"/>
      <c r="I25" s="35"/>
      <c r="J25" s="35"/>
      <c r="K25" s="35"/>
      <c r="L25" s="35"/>
      <c r="M25" s="35"/>
      <c r="N25" s="35"/>
      <c r="O25" s="35"/>
      <c r="P25" s="35"/>
      <c r="Q25" s="35"/>
      <c r="R25" s="35"/>
      <c r="S25" s="35"/>
      <c r="T25" s="35"/>
      <c r="U25" s="35"/>
      <c r="V25" s="35"/>
      <c r="W25" s="35"/>
      <c r="X25" s="35"/>
      <c r="Y25" s="35"/>
      <c r="Z25" s="35"/>
      <c r="AA25" s="23"/>
      <c r="AI25" s="25"/>
      <c r="AJ25" s="25"/>
    </row>
    <row r="26" spans="1:36" s="24" customFormat="1" ht="10.5" x14ac:dyDescent="0.15">
      <c r="A26" s="20"/>
      <c r="B26" s="21"/>
      <c r="C26" s="30" t="s">
        <v>228</v>
      </c>
      <c r="D26" s="22"/>
      <c r="E26" s="22"/>
      <c r="F26" s="22"/>
      <c r="G26" s="35"/>
      <c r="H26" s="35"/>
      <c r="I26" s="35"/>
      <c r="J26" s="35"/>
      <c r="K26" s="35"/>
      <c r="L26" s="35"/>
      <c r="M26" s="35"/>
      <c r="N26" s="35"/>
      <c r="O26" s="35"/>
      <c r="P26" s="35"/>
      <c r="Q26" s="35"/>
      <c r="R26" s="35"/>
      <c r="S26" s="35"/>
      <c r="T26" s="35"/>
      <c r="U26" s="35"/>
      <c r="V26" s="35"/>
      <c r="W26" s="35"/>
      <c r="X26" s="35"/>
      <c r="Y26" s="35"/>
      <c r="Z26" s="35"/>
      <c r="AA26" s="23"/>
    </row>
    <row r="27" spans="1:36" s="24" customFormat="1" ht="10.5" x14ac:dyDescent="0.15">
      <c r="A27" s="20">
        <v>11</v>
      </c>
      <c r="B27" s="21"/>
      <c r="C27" s="22"/>
      <c r="D27" s="22"/>
      <c r="E27" s="22"/>
      <c r="F27" s="22"/>
      <c r="G27" s="35"/>
      <c r="H27" s="35"/>
      <c r="I27" s="35"/>
      <c r="J27" s="35"/>
      <c r="K27" s="35"/>
      <c r="L27" s="35"/>
      <c r="M27" s="35"/>
      <c r="N27" s="35"/>
      <c r="O27" s="35"/>
      <c r="P27" s="35"/>
      <c r="Q27" s="35"/>
      <c r="R27" s="35"/>
      <c r="S27" s="35"/>
      <c r="T27" s="35"/>
      <c r="U27" s="35"/>
      <c r="V27" s="35"/>
      <c r="W27" s="35"/>
      <c r="X27" s="35"/>
      <c r="Y27" s="35"/>
      <c r="Z27" s="35"/>
      <c r="AA27" s="23"/>
    </row>
    <row r="28" spans="1:36" s="24" customFormat="1" ht="10.5" x14ac:dyDescent="0.15">
      <c r="A28" s="20"/>
      <c r="B28" s="21"/>
      <c r="C28" s="30" t="s">
        <v>228</v>
      </c>
      <c r="D28" s="22"/>
      <c r="E28" s="22"/>
      <c r="F28" s="22"/>
      <c r="G28" s="35"/>
      <c r="H28" s="35"/>
      <c r="I28" s="35"/>
      <c r="J28" s="35"/>
      <c r="K28" s="35"/>
      <c r="L28" s="35"/>
      <c r="M28" s="35"/>
      <c r="N28" s="35"/>
      <c r="O28" s="35"/>
      <c r="P28" s="35"/>
      <c r="Q28" s="35"/>
      <c r="R28" s="35"/>
      <c r="S28" s="35"/>
      <c r="T28" s="35"/>
      <c r="U28" s="35"/>
      <c r="V28" s="35"/>
      <c r="W28" s="35"/>
      <c r="X28" s="35"/>
      <c r="Y28" s="35"/>
      <c r="Z28" s="35"/>
      <c r="AA28" s="23"/>
    </row>
    <row r="29" spans="1:36" s="24" customFormat="1" ht="10.5" x14ac:dyDescent="0.15">
      <c r="A29" s="20">
        <v>12</v>
      </c>
      <c r="B29" s="21"/>
      <c r="C29" s="22"/>
      <c r="D29" s="22"/>
      <c r="E29" s="22"/>
      <c r="F29" s="22"/>
      <c r="G29" s="35"/>
      <c r="H29" s="35"/>
      <c r="I29" s="35"/>
      <c r="J29" s="35"/>
      <c r="K29" s="35"/>
      <c r="L29" s="35"/>
      <c r="M29" s="35"/>
      <c r="N29" s="35"/>
      <c r="O29" s="35"/>
      <c r="P29" s="35"/>
      <c r="Q29" s="35"/>
      <c r="R29" s="35"/>
      <c r="S29" s="35"/>
      <c r="T29" s="35"/>
      <c r="U29" s="35"/>
      <c r="V29" s="35"/>
      <c r="W29" s="35"/>
      <c r="X29" s="35"/>
      <c r="Y29" s="35"/>
      <c r="Z29" s="35"/>
      <c r="AA29" s="23"/>
    </row>
    <row r="30" spans="1:36" s="24" customFormat="1" ht="10.5" x14ac:dyDescent="0.15">
      <c r="A30" s="20"/>
      <c r="B30" s="21"/>
      <c r="C30" s="30" t="s">
        <v>228</v>
      </c>
      <c r="D30" s="22"/>
      <c r="E30" s="22"/>
      <c r="F30" s="22"/>
      <c r="G30" s="35"/>
      <c r="H30" s="35"/>
      <c r="I30" s="35"/>
      <c r="J30" s="35"/>
      <c r="K30" s="35"/>
      <c r="L30" s="35"/>
      <c r="M30" s="35"/>
      <c r="N30" s="35"/>
      <c r="O30" s="35"/>
      <c r="P30" s="35"/>
      <c r="Q30" s="35"/>
      <c r="R30" s="35"/>
      <c r="S30" s="35"/>
      <c r="T30" s="35"/>
      <c r="U30" s="35"/>
      <c r="V30" s="35"/>
      <c r="W30" s="35"/>
      <c r="X30" s="35"/>
      <c r="Y30" s="35"/>
      <c r="Z30" s="35"/>
      <c r="AA30" s="23"/>
    </row>
    <row r="31" spans="1:36" s="24" customFormat="1" ht="10.5" x14ac:dyDescent="0.15">
      <c r="A31" s="20">
        <v>13</v>
      </c>
      <c r="B31" s="21"/>
      <c r="C31" s="22"/>
      <c r="D31" s="22"/>
      <c r="E31" s="22"/>
      <c r="F31" s="22"/>
      <c r="G31" s="35"/>
      <c r="H31" s="35"/>
      <c r="I31" s="35"/>
      <c r="J31" s="35"/>
      <c r="K31" s="35"/>
      <c r="L31" s="35"/>
      <c r="M31" s="35"/>
      <c r="N31" s="35"/>
      <c r="O31" s="35"/>
      <c r="P31" s="35"/>
      <c r="Q31" s="35"/>
      <c r="R31" s="35"/>
      <c r="S31" s="35"/>
      <c r="T31" s="35"/>
      <c r="U31" s="35"/>
      <c r="V31" s="35"/>
      <c r="W31" s="35"/>
      <c r="X31" s="35"/>
      <c r="Y31" s="35"/>
      <c r="Z31" s="35"/>
      <c r="AA31" s="23"/>
    </row>
    <row r="32" spans="1:36" s="24" customFormat="1" ht="10.5" x14ac:dyDescent="0.15">
      <c r="A32" s="20"/>
      <c r="B32" s="21"/>
      <c r="C32" s="30" t="s">
        <v>228</v>
      </c>
      <c r="D32" s="22"/>
      <c r="E32" s="22"/>
      <c r="F32" s="22"/>
      <c r="G32" s="35"/>
      <c r="H32" s="35"/>
      <c r="I32" s="35"/>
      <c r="J32" s="35"/>
      <c r="K32" s="35"/>
      <c r="L32" s="35"/>
      <c r="M32" s="35"/>
      <c r="N32" s="35"/>
      <c r="O32" s="35"/>
      <c r="P32" s="35"/>
      <c r="Q32" s="35"/>
      <c r="R32" s="35"/>
      <c r="S32" s="35"/>
      <c r="T32" s="35"/>
      <c r="U32" s="35"/>
      <c r="V32" s="35"/>
      <c r="W32" s="35"/>
      <c r="X32" s="35"/>
      <c r="Y32" s="35"/>
      <c r="Z32" s="35"/>
      <c r="AA32" s="23"/>
    </row>
    <row r="33" spans="1:27" s="24" customFormat="1" ht="10.5" x14ac:dyDescent="0.15">
      <c r="A33" s="20">
        <v>14</v>
      </c>
      <c r="B33" s="21"/>
      <c r="C33" s="22"/>
      <c r="D33" s="22"/>
      <c r="E33" s="22"/>
      <c r="F33" s="22"/>
      <c r="G33" s="35"/>
      <c r="H33" s="35"/>
      <c r="I33" s="35"/>
      <c r="J33" s="35"/>
      <c r="K33" s="35"/>
      <c r="L33" s="35"/>
      <c r="M33" s="35"/>
      <c r="N33" s="35"/>
      <c r="O33" s="35"/>
      <c r="P33" s="35"/>
      <c r="Q33" s="35"/>
      <c r="R33" s="35"/>
      <c r="S33" s="35"/>
      <c r="T33" s="35"/>
      <c r="U33" s="35"/>
      <c r="V33" s="35"/>
      <c r="W33" s="35"/>
      <c r="X33" s="35"/>
      <c r="Y33" s="35"/>
      <c r="Z33" s="35"/>
      <c r="AA33" s="23"/>
    </row>
    <row r="34" spans="1:27" s="24" customFormat="1" ht="10.5" x14ac:dyDescent="0.15">
      <c r="A34" s="20"/>
      <c r="B34" s="21"/>
      <c r="C34" s="30" t="s">
        <v>228</v>
      </c>
      <c r="D34" s="22"/>
      <c r="E34" s="22"/>
      <c r="F34" s="22"/>
      <c r="G34" s="35"/>
      <c r="H34" s="35"/>
      <c r="I34" s="35"/>
      <c r="J34" s="35"/>
      <c r="K34" s="35"/>
      <c r="L34" s="35"/>
      <c r="M34" s="35"/>
      <c r="N34" s="35"/>
      <c r="O34" s="35"/>
      <c r="P34" s="35"/>
      <c r="Q34" s="35"/>
      <c r="R34" s="35"/>
      <c r="S34" s="35"/>
      <c r="T34" s="35"/>
      <c r="U34" s="35"/>
      <c r="V34" s="35"/>
      <c r="W34" s="35"/>
      <c r="X34" s="35"/>
      <c r="Y34" s="35"/>
      <c r="Z34" s="35"/>
      <c r="AA34" s="23"/>
    </row>
    <row r="35" spans="1:27" s="24" customFormat="1" ht="10.5" x14ac:dyDescent="0.15">
      <c r="A35" s="20">
        <v>15</v>
      </c>
      <c r="B35" s="21"/>
      <c r="C35" s="22"/>
      <c r="D35" s="22"/>
      <c r="E35" s="22"/>
      <c r="F35" s="22"/>
      <c r="G35" s="35"/>
      <c r="H35" s="35"/>
      <c r="I35" s="35"/>
      <c r="J35" s="35"/>
      <c r="K35" s="35"/>
      <c r="L35" s="35"/>
      <c r="M35" s="35"/>
      <c r="N35" s="35"/>
      <c r="O35" s="35"/>
      <c r="P35" s="35"/>
      <c r="Q35" s="35"/>
      <c r="R35" s="35"/>
      <c r="S35" s="35"/>
      <c r="T35" s="35"/>
      <c r="U35" s="35"/>
      <c r="V35" s="35"/>
      <c r="W35" s="35"/>
      <c r="X35" s="35"/>
      <c r="Y35" s="35"/>
      <c r="Z35" s="35"/>
      <c r="AA35" s="23"/>
    </row>
    <row r="36" spans="1:27" s="24" customFormat="1" ht="10.5" x14ac:dyDescent="0.15">
      <c r="A36" s="20"/>
      <c r="B36" s="21"/>
      <c r="C36" s="30" t="s">
        <v>228</v>
      </c>
      <c r="D36" s="22"/>
      <c r="E36" s="22"/>
      <c r="F36" s="22"/>
      <c r="G36" s="35"/>
      <c r="H36" s="35"/>
      <c r="I36" s="35"/>
      <c r="J36" s="35"/>
      <c r="K36" s="35"/>
      <c r="L36" s="35"/>
      <c r="M36" s="35"/>
      <c r="N36" s="35"/>
      <c r="O36" s="35"/>
      <c r="P36" s="35"/>
      <c r="Q36" s="35"/>
      <c r="R36" s="35"/>
      <c r="S36" s="35"/>
      <c r="T36" s="35"/>
      <c r="U36" s="35"/>
      <c r="V36" s="35"/>
      <c r="W36" s="35"/>
      <c r="X36" s="35"/>
      <c r="Y36" s="35"/>
      <c r="Z36" s="35"/>
      <c r="AA36" s="23"/>
    </row>
    <row r="37" spans="1:27" s="24" customFormat="1" ht="10.5" x14ac:dyDescent="0.15">
      <c r="A37" s="20">
        <v>16</v>
      </c>
      <c r="B37" s="21"/>
      <c r="C37" s="22"/>
      <c r="D37" s="22"/>
      <c r="E37" s="22"/>
      <c r="F37" s="22"/>
      <c r="G37" s="35"/>
      <c r="H37" s="35"/>
      <c r="I37" s="35"/>
      <c r="J37" s="35"/>
      <c r="K37" s="35"/>
      <c r="L37" s="35"/>
      <c r="M37" s="35"/>
      <c r="N37" s="35"/>
      <c r="O37" s="35"/>
      <c r="P37" s="35"/>
      <c r="Q37" s="35"/>
      <c r="R37" s="35"/>
      <c r="S37" s="35"/>
      <c r="T37" s="35"/>
      <c r="U37" s="35"/>
      <c r="V37" s="35"/>
      <c r="W37" s="35"/>
      <c r="X37" s="35"/>
      <c r="Y37" s="35"/>
      <c r="Z37" s="35"/>
      <c r="AA37" s="23"/>
    </row>
    <row r="38" spans="1:27" s="24" customFormat="1" ht="10.5" x14ac:dyDescent="0.15">
      <c r="A38" s="20"/>
      <c r="B38" s="21"/>
      <c r="C38" s="30" t="s">
        <v>228</v>
      </c>
      <c r="D38" s="22"/>
      <c r="E38" s="22"/>
      <c r="F38" s="22"/>
      <c r="G38" s="35"/>
      <c r="H38" s="35"/>
      <c r="I38" s="35"/>
      <c r="J38" s="35"/>
      <c r="K38" s="35"/>
      <c r="L38" s="35"/>
      <c r="M38" s="35"/>
      <c r="N38" s="35"/>
      <c r="O38" s="35"/>
      <c r="P38" s="35"/>
      <c r="Q38" s="35"/>
      <c r="R38" s="35"/>
      <c r="S38" s="35"/>
      <c r="T38" s="35"/>
      <c r="U38" s="35"/>
      <c r="V38" s="35"/>
      <c r="W38" s="35"/>
      <c r="X38" s="35"/>
      <c r="Y38" s="35"/>
      <c r="Z38" s="35"/>
      <c r="AA38" s="23"/>
    </row>
    <row r="39" spans="1:27" s="24" customFormat="1" ht="10.5" x14ac:dyDescent="0.15">
      <c r="A39" s="20">
        <v>17</v>
      </c>
      <c r="B39" s="21"/>
      <c r="C39" s="22"/>
      <c r="D39" s="22"/>
      <c r="E39" s="22"/>
      <c r="F39" s="22"/>
      <c r="G39" s="35"/>
      <c r="H39" s="35"/>
      <c r="I39" s="35"/>
      <c r="J39" s="35"/>
      <c r="K39" s="35"/>
      <c r="L39" s="35"/>
      <c r="M39" s="35"/>
      <c r="N39" s="35"/>
      <c r="O39" s="35"/>
      <c r="P39" s="35"/>
      <c r="Q39" s="35"/>
      <c r="R39" s="35"/>
      <c r="S39" s="35"/>
      <c r="T39" s="35"/>
      <c r="U39" s="35"/>
      <c r="V39" s="35"/>
      <c r="W39" s="35"/>
      <c r="X39" s="35"/>
      <c r="Y39" s="35"/>
      <c r="Z39" s="35"/>
      <c r="AA39" s="23"/>
    </row>
    <row r="40" spans="1:27" s="24" customFormat="1" ht="10.5" x14ac:dyDescent="0.15">
      <c r="A40" s="20"/>
      <c r="B40" s="21"/>
      <c r="C40" s="30" t="s">
        <v>228</v>
      </c>
      <c r="D40" s="22"/>
      <c r="E40" s="22"/>
      <c r="F40" s="22"/>
      <c r="G40" s="35"/>
      <c r="H40" s="35"/>
      <c r="I40" s="35"/>
      <c r="J40" s="35"/>
      <c r="K40" s="35"/>
      <c r="L40" s="35"/>
      <c r="M40" s="35"/>
      <c r="N40" s="35"/>
      <c r="O40" s="35"/>
      <c r="P40" s="35"/>
      <c r="Q40" s="35"/>
      <c r="R40" s="35"/>
      <c r="S40" s="35"/>
      <c r="T40" s="35"/>
      <c r="U40" s="35"/>
      <c r="V40" s="35"/>
      <c r="W40" s="35"/>
      <c r="X40" s="35"/>
      <c r="Y40" s="35"/>
      <c r="Z40" s="35"/>
      <c r="AA40" s="23"/>
    </row>
    <row r="41" spans="1:27" s="24" customFormat="1" ht="10.5" x14ac:dyDescent="0.15">
      <c r="A41" s="20">
        <v>18</v>
      </c>
      <c r="B41" s="21"/>
      <c r="C41" s="22"/>
      <c r="D41" s="22"/>
      <c r="E41" s="22"/>
      <c r="F41" s="22"/>
      <c r="G41" s="35"/>
      <c r="H41" s="35"/>
      <c r="I41" s="35"/>
      <c r="J41" s="35"/>
      <c r="K41" s="35"/>
      <c r="L41" s="35"/>
      <c r="M41" s="35"/>
      <c r="N41" s="35"/>
      <c r="O41" s="35"/>
      <c r="P41" s="35"/>
      <c r="Q41" s="35"/>
      <c r="R41" s="35"/>
      <c r="S41" s="35"/>
      <c r="T41" s="35"/>
      <c r="U41" s="35"/>
      <c r="V41" s="35"/>
      <c r="W41" s="35"/>
      <c r="X41" s="35"/>
      <c r="Y41" s="35"/>
      <c r="Z41" s="35"/>
      <c r="AA41" s="23"/>
    </row>
    <row r="42" spans="1:27" s="24" customFormat="1" ht="10.5" x14ac:dyDescent="0.15">
      <c r="A42" s="20"/>
      <c r="B42" s="21"/>
      <c r="C42" s="30" t="s">
        <v>228</v>
      </c>
      <c r="D42" s="22"/>
      <c r="E42" s="22"/>
      <c r="F42" s="22"/>
      <c r="G42" s="35"/>
      <c r="H42" s="35"/>
      <c r="I42" s="35"/>
      <c r="J42" s="35"/>
      <c r="K42" s="35"/>
      <c r="L42" s="35"/>
      <c r="M42" s="35"/>
      <c r="N42" s="35"/>
      <c r="O42" s="35"/>
      <c r="P42" s="35"/>
      <c r="Q42" s="35"/>
      <c r="R42" s="35"/>
      <c r="S42" s="35"/>
      <c r="T42" s="35"/>
      <c r="U42" s="35"/>
      <c r="V42" s="35"/>
      <c r="W42" s="35"/>
      <c r="X42" s="35"/>
      <c r="Y42" s="35"/>
      <c r="Z42" s="35"/>
      <c r="AA42" s="23"/>
    </row>
    <row r="43" spans="1:27" s="24" customFormat="1" ht="10.5" x14ac:dyDescent="0.15">
      <c r="A43" s="20">
        <v>19</v>
      </c>
      <c r="B43" s="21"/>
      <c r="C43" s="22"/>
      <c r="D43" s="22"/>
      <c r="E43" s="22"/>
      <c r="F43" s="22"/>
      <c r="G43" s="35"/>
      <c r="H43" s="35"/>
      <c r="I43" s="35"/>
      <c r="J43" s="35"/>
      <c r="K43" s="35"/>
      <c r="L43" s="35"/>
      <c r="M43" s="35"/>
      <c r="N43" s="35"/>
      <c r="O43" s="35"/>
      <c r="P43" s="35"/>
      <c r="Q43" s="35"/>
      <c r="R43" s="35"/>
      <c r="S43" s="35"/>
      <c r="T43" s="35"/>
      <c r="U43" s="35"/>
      <c r="V43" s="35"/>
      <c r="W43" s="35"/>
      <c r="X43" s="35"/>
      <c r="Y43" s="35"/>
      <c r="Z43" s="35"/>
      <c r="AA43" s="23"/>
    </row>
    <row r="44" spans="1:27" s="24" customFormat="1" ht="10.5" x14ac:dyDescent="0.15">
      <c r="A44" s="20"/>
      <c r="B44" s="21"/>
      <c r="C44" s="30" t="s">
        <v>228</v>
      </c>
      <c r="D44" s="22"/>
      <c r="E44" s="22"/>
      <c r="F44" s="22"/>
      <c r="G44" s="35"/>
      <c r="H44" s="35"/>
      <c r="I44" s="35"/>
      <c r="J44" s="35"/>
      <c r="K44" s="35"/>
      <c r="L44" s="35"/>
      <c r="M44" s="35"/>
      <c r="N44" s="35"/>
      <c r="O44" s="35"/>
      <c r="P44" s="35"/>
      <c r="Q44" s="35"/>
      <c r="R44" s="35"/>
      <c r="S44" s="35"/>
      <c r="T44" s="35"/>
      <c r="U44" s="35"/>
      <c r="V44" s="35"/>
      <c r="W44" s="35"/>
      <c r="X44" s="35"/>
      <c r="Y44" s="35"/>
      <c r="Z44" s="35"/>
      <c r="AA44" s="23"/>
    </row>
    <row r="45" spans="1:27" s="24" customFormat="1" ht="10.5" x14ac:dyDescent="0.15">
      <c r="A45" s="20">
        <v>20</v>
      </c>
      <c r="B45" s="21"/>
      <c r="C45" s="22"/>
      <c r="D45" s="22"/>
      <c r="E45" s="22"/>
      <c r="F45" s="22"/>
      <c r="G45" s="35"/>
      <c r="H45" s="35"/>
      <c r="I45" s="35"/>
      <c r="J45" s="35"/>
      <c r="K45" s="35"/>
      <c r="L45" s="35"/>
      <c r="M45" s="35"/>
      <c r="N45" s="35"/>
      <c r="O45" s="35"/>
      <c r="P45" s="35"/>
      <c r="Q45" s="35"/>
      <c r="R45" s="35"/>
      <c r="S45" s="35"/>
      <c r="T45" s="35"/>
      <c r="U45" s="35"/>
      <c r="V45" s="35"/>
      <c r="W45" s="35"/>
      <c r="X45" s="35"/>
      <c r="Y45" s="35"/>
      <c r="Z45" s="35"/>
      <c r="AA45" s="23"/>
    </row>
    <row r="46" spans="1:27" s="24" customFormat="1" ht="10.5" x14ac:dyDescent="0.15">
      <c r="A46" s="20"/>
      <c r="B46" s="21"/>
      <c r="C46" s="30" t="s">
        <v>228</v>
      </c>
      <c r="D46" s="22"/>
      <c r="E46" s="22"/>
      <c r="F46" s="22"/>
      <c r="G46" s="35"/>
      <c r="H46" s="35"/>
      <c r="I46" s="35"/>
      <c r="J46" s="35"/>
      <c r="K46" s="35"/>
      <c r="L46" s="35"/>
      <c r="M46" s="35"/>
      <c r="N46" s="35"/>
      <c r="O46" s="35"/>
      <c r="P46" s="35"/>
      <c r="Q46" s="35"/>
      <c r="R46" s="35"/>
      <c r="S46" s="35"/>
      <c r="T46" s="35"/>
      <c r="U46" s="35"/>
      <c r="V46" s="35"/>
      <c r="W46" s="35"/>
      <c r="X46" s="35"/>
      <c r="Y46" s="35"/>
      <c r="Z46" s="35"/>
      <c r="AA46" s="23"/>
    </row>
    <row r="47" spans="1:27" s="24" customFormat="1" ht="10.5" x14ac:dyDescent="0.15">
      <c r="A47" s="20">
        <v>21</v>
      </c>
      <c r="B47" s="21"/>
      <c r="C47" s="22"/>
      <c r="D47" s="22"/>
      <c r="E47" s="22"/>
      <c r="F47" s="22"/>
      <c r="G47" s="35"/>
      <c r="H47" s="35"/>
      <c r="I47" s="35"/>
      <c r="J47" s="35"/>
      <c r="K47" s="35"/>
      <c r="L47" s="35"/>
      <c r="M47" s="35"/>
      <c r="N47" s="35"/>
      <c r="O47" s="35"/>
      <c r="P47" s="35"/>
      <c r="Q47" s="35"/>
      <c r="R47" s="35"/>
      <c r="S47" s="35"/>
      <c r="T47" s="35"/>
      <c r="U47" s="35"/>
      <c r="V47" s="35"/>
      <c r="W47" s="35"/>
      <c r="X47" s="35"/>
      <c r="Y47" s="35"/>
      <c r="Z47" s="35"/>
      <c r="AA47" s="23"/>
    </row>
    <row r="48" spans="1:27" s="24" customFormat="1" ht="10.5" x14ac:dyDescent="0.15">
      <c r="A48" s="20"/>
      <c r="B48" s="21"/>
      <c r="C48" s="30" t="s">
        <v>228</v>
      </c>
      <c r="D48" s="22"/>
      <c r="E48" s="22"/>
      <c r="F48" s="22"/>
      <c r="G48" s="35"/>
      <c r="H48" s="35"/>
      <c r="I48" s="35"/>
      <c r="J48" s="35"/>
      <c r="K48" s="35"/>
      <c r="L48" s="35"/>
      <c r="M48" s="35"/>
      <c r="N48" s="35"/>
      <c r="O48" s="35"/>
      <c r="P48" s="35"/>
      <c r="Q48" s="35"/>
      <c r="R48" s="35"/>
      <c r="S48" s="35"/>
      <c r="T48" s="35"/>
      <c r="U48" s="35"/>
      <c r="V48" s="35"/>
      <c r="W48" s="35"/>
      <c r="X48" s="35"/>
      <c r="Y48" s="35"/>
      <c r="Z48" s="35"/>
      <c r="AA48" s="23"/>
    </row>
    <row r="49" spans="1:27" s="24" customFormat="1" ht="10.5" x14ac:dyDescent="0.15">
      <c r="A49" s="20">
        <v>22</v>
      </c>
      <c r="B49" s="21"/>
      <c r="C49" s="22"/>
      <c r="D49" s="22"/>
      <c r="E49" s="22"/>
      <c r="F49" s="22"/>
      <c r="G49" s="35"/>
      <c r="H49" s="35"/>
      <c r="I49" s="35"/>
      <c r="J49" s="35"/>
      <c r="K49" s="35"/>
      <c r="L49" s="35"/>
      <c r="M49" s="35"/>
      <c r="N49" s="35"/>
      <c r="O49" s="35"/>
      <c r="P49" s="35"/>
      <c r="Q49" s="35"/>
      <c r="R49" s="35"/>
      <c r="S49" s="35"/>
      <c r="T49" s="35"/>
      <c r="U49" s="35"/>
      <c r="V49" s="35"/>
      <c r="W49" s="35"/>
      <c r="X49" s="35"/>
      <c r="Y49" s="35"/>
      <c r="Z49" s="35"/>
      <c r="AA49" s="23"/>
    </row>
    <row r="50" spans="1:27" s="24" customFormat="1" ht="10.5" x14ac:dyDescent="0.15">
      <c r="A50" s="20"/>
      <c r="B50" s="21"/>
      <c r="C50" s="30" t="s">
        <v>228</v>
      </c>
      <c r="D50" s="22"/>
      <c r="E50" s="22"/>
      <c r="F50" s="22"/>
      <c r="G50" s="35"/>
      <c r="H50" s="35"/>
      <c r="I50" s="35"/>
      <c r="J50" s="35"/>
      <c r="K50" s="35"/>
      <c r="L50" s="35"/>
      <c r="M50" s="35"/>
      <c r="N50" s="35"/>
      <c r="O50" s="35"/>
      <c r="P50" s="35"/>
      <c r="Q50" s="35"/>
      <c r="R50" s="35"/>
      <c r="S50" s="35"/>
      <c r="T50" s="35"/>
      <c r="U50" s="35"/>
      <c r="V50" s="35"/>
      <c r="W50" s="35"/>
      <c r="X50" s="35"/>
      <c r="Y50" s="35"/>
      <c r="Z50" s="35"/>
      <c r="AA50" s="23"/>
    </row>
    <row r="51" spans="1:27" s="24" customFormat="1" ht="10.5" x14ac:dyDescent="0.15">
      <c r="A51" s="20">
        <v>23</v>
      </c>
      <c r="B51" s="21"/>
      <c r="C51" s="22"/>
      <c r="D51" s="22"/>
      <c r="E51" s="22"/>
      <c r="F51" s="22"/>
      <c r="G51" s="35"/>
      <c r="H51" s="35"/>
      <c r="I51" s="35"/>
      <c r="J51" s="35"/>
      <c r="K51" s="35"/>
      <c r="L51" s="35"/>
      <c r="M51" s="35"/>
      <c r="N51" s="35"/>
      <c r="O51" s="35"/>
      <c r="P51" s="35"/>
      <c r="Q51" s="35"/>
      <c r="R51" s="35"/>
      <c r="S51" s="35"/>
      <c r="T51" s="35"/>
      <c r="U51" s="35"/>
      <c r="V51" s="35"/>
      <c r="W51" s="35"/>
      <c r="X51" s="35"/>
      <c r="Y51" s="35"/>
      <c r="Z51" s="35"/>
      <c r="AA51" s="23"/>
    </row>
    <row r="52" spans="1:27" s="24" customFormat="1" ht="10.5" x14ac:dyDescent="0.15">
      <c r="A52" s="20"/>
      <c r="B52" s="21"/>
      <c r="C52" s="30" t="s">
        <v>228</v>
      </c>
      <c r="D52" s="22"/>
      <c r="E52" s="22"/>
      <c r="F52" s="22"/>
      <c r="G52" s="35"/>
      <c r="H52" s="35"/>
      <c r="I52" s="35"/>
      <c r="J52" s="35"/>
      <c r="K52" s="35"/>
      <c r="L52" s="35"/>
      <c r="M52" s="35"/>
      <c r="N52" s="35"/>
      <c r="O52" s="35"/>
      <c r="P52" s="35"/>
      <c r="Q52" s="35"/>
      <c r="R52" s="35"/>
      <c r="S52" s="35"/>
      <c r="T52" s="35"/>
      <c r="U52" s="35"/>
      <c r="V52" s="35"/>
      <c r="W52" s="35"/>
      <c r="X52" s="35"/>
      <c r="Y52" s="35"/>
      <c r="Z52" s="35"/>
      <c r="AA52" s="23"/>
    </row>
    <row r="53" spans="1:27" s="24" customFormat="1" ht="10.5" x14ac:dyDescent="0.15">
      <c r="A53" s="20">
        <v>24</v>
      </c>
      <c r="B53" s="21"/>
      <c r="C53" s="22"/>
      <c r="D53" s="22"/>
      <c r="E53" s="22"/>
      <c r="F53" s="22"/>
      <c r="G53" s="35"/>
      <c r="H53" s="35"/>
      <c r="I53" s="35"/>
      <c r="J53" s="35"/>
      <c r="K53" s="35"/>
      <c r="L53" s="35"/>
      <c r="M53" s="35"/>
      <c r="N53" s="35"/>
      <c r="O53" s="35"/>
      <c r="P53" s="35"/>
      <c r="Q53" s="35"/>
      <c r="R53" s="35"/>
      <c r="S53" s="35"/>
      <c r="T53" s="35"/>
      <c r="U53" s="35"/>
      <c r="V53" s="35"/>
      <c r="W53" s="35"/>
      <c r="X53" s="35"/>
      <c r="Y53" s="35"/>
      <c r="Z53" s="35"/>
      <c r="AA53" s="23"/>
    </row>
    <row r="54" spans="1:27" s="24" customFormat="1" ht="10.5" x14ac:dyDescent="0.15">
      <c r="A54" s="20"/>
      <c r="B54" s="21"/>
      <c r="C54" s="30" t="s">
        <v>228</v>
      </c>
      <c r="D54" s="22"/>
      <c r="E54" s="22"/>
      <c r="F54" s="22"/>
      <c r="G54" s="35"/>
      <c r="H54" s="35"/>
      <c r="I54" s="35"/>
      <c r="J54" s="35"/>
      <c r="K54" s="35"/>
      <c r="L54" s="35"/>
      <c r="M54" s="35"/>
      <c r="N54" s="35"/>
      <c r="O54" s="35"/>
      <c r="P54" s="35"/>
      <c r="Q54" s="35"/>
      <c r="R54" s="35"/>
      <c r="S54" s="35"/>
      <c r="T54" s="35"/>
      <c r="U54" s="35"/>
      <c r="V54" s="35"/>
      <c r="W54" s="35"/>
      <c r="X54" s="35"/>
      <c r="Y54" s="35"/>
      <c r="Z54" s="35"/>
      <c r="AA54" s="23"/>
    </row>
    <row r="55" spans="1:27" s="24" customFormat="1" ht="10.5" x14ac:dyDescent="0.15">
      <c r="A55" s="20">
        <v>25</v>
      </c>
      <c r="B55" s="21"/>
      <c r="C55" s="22"/>
      <c r="D55" s="22"/>
      <c r="E55" s="22"/>
      <c r="F55" s="22"/>
      <c r="G55" s="35"/>
      <c r="H55" s="35"/>
      <c r="I55" s="35"/>
      <c r="J55" s="35"/>
      <c r="K55" s="35"/>
      <c r="L55" s="35"/>
      <c r="M55" s="35"/>
      <c r="N55" s="35"/>
      <c r="O55" s="35"/>
      <c r="P55" s="35"/>
      <c r="Q55" s="35"/>
      <c r="R55" s="35"/>
      <c r="S55" s="35"/>
      <c r="T55" s="35"/>
      <c r="U55" s="35"/>
      <c r="V55" s="35"/>
      <c r="W55" s="35"/>
      <c r="X55" s="35"/>
      <c r="Y55" s="35"/>
      <c r="Z55" s="35"/>
      <c r="AA55" s="23"/>
    </row>
    <row r="56" spans="1:27" s="24" customFormat="1" ht="10.5" x14ac:dyDescent="0.15">
      <c r="A56" s="20"/>
      <c r="B56" s="21"/>
      <c r="C56" s="30" t="s">
        <v>228</v>
      </c>
      <c r="D56" s="22"/>
      <c r="E56" s="22"/>
      <c r="F56" s="22"/>
      <c r="G56" s="35"/>
      <c r="H56" s="35"/>
      <c r="I56" s="35"/>
      <c r="J56" s="35"/>
      <c r="K56" s="35"/>
      <c r="L56" s="35"/>
      <c r="M56" s="35"/>
      <c r="N56" s="35"/>
      <c r="O56" s="35"/>
      <c r="P56" s="35"/>
      <c r="Q56" s="35"/>
      <c r="R56" s="35"/>
      <c r="S56" s="35"/>
      <c r="T56" s="35"/>
      <c r="U56" s="35"/>
      <c r="V56" s="35"/>
      <c r="W56" s="35"/>
      <c r="X56" s="35"/>
      <c r="Y56" s="35"/>
      <c r="Z56" s="35"/>
      <c r="AA56" s="23"/>
    </row>
    <row r="57" spans="1:27" s="24" customFormat="1" ht="10.5" x14ac:dyDescent="0.15">
      <c r="A57" s="20">
        <v>26</v>
      </c>
      <c r="B57" s="21"/>
      <c r="C57" s="22"/>
      <c r="D57" s="22"/>
      <c r="E57" s="22"/>
      <c r="F57" s="22"/>
      <c r="G57" s="35"/>
      <c r="H57" s="35"/>
      <c r="I57" s="35"/>
      <c r="J57" s="35"/>
      <c r="K57" s="35"/>
      <c r="L57" s="35"/>
      <c r="M57" s="35"/>
      <c r="N57" s="35"/>
      <c r="O57" s="35"/>
      <c r="P57" s="35"/>
      <c r="Q57" s="35"/>
      <c r="R57" s="35"/>
      <c r="S57" s="35"/>
      <c r="T57" s="35"/>
      <c r="U57" s="35"/>
      <c r="V57" s="35"/>
      <c r="W57" s="35"/>
      <c r="X57" s="35"/>
      <c r="Y57" s="35"/>
      <c r="Z57" s="35"/>
      <c r="AA57" s="23"/>
    </row>
    <row r="58" spans="1:27" s="24" customFormat="1" ht="10.5" x14ac:dyDescent="0.15">
      <c r="A58" s="20"/>
      <c r="B58" s="21"/>
      <c r="C58" s="30" t="s">
        <v>228</v>
      </c>
      <c r="D58" s="22"/>
      <c r="E58" s="22"/>
      <c r="F58" s="22"/>
      <c r="G58" s="35"/>
      <c r="H58" s="35"/>
      <c r="I58" s="35"/>
      <c r="J58" s="35"/>
      <c r="K58" s="35"/>
      <c r="L58" s="35"/>
      <c r="M58" s="35"/>
      <c r="N58" s="35"/>
      <c r="O58" s="35"/>
      <c r="P58" s="35"/>
      <c r="Q58" s="35"/>
      <c r="R58" s="35"/>
      <c r="S58" s="35"/>
      <c r="T58" s="35"/>
      <c r="U58" s="35"/>
      <c r="V58" s="35"/>
      <c r="W58" s="35"/>
      <c r="X58" s="35"/>
      <c r="Y58" s="35"/>
      <c r="Z58" s="35"/>
      <c r="AA58" s="23"/>
    </row>
    <row r="59" spans="1:27" s="24" customFormat="1" ht="10.5" x14ac:dyDescent="0.15">
      <c r="A59" s="20">
        <v>27</v>
      </c>
      <c r="B59" s="21"/>
      <c r="C59" s="22"/>
      <c r="D59" s="22"/>
      <c r="E59" s="22"/>
      <c r="F59" s="22"/>
      <c r="G59" s="35"/>
      <c r="H59" s="35"/>
      <c r="I59" s="35"/>
      <c r="J59" s="35"/>
      <c r="K59" s="35"/>
      <c r="L59" s="35"/>
      <c r="M59" s="35"/>
      <c r="N59" s="35"/>
      <c r="O59" s="35"/>
      <c r="P59" s="35"/>
      <c r="Q59" s="35"/>
      <c r="R59" s="35"/>
      <c r="S59" s="35"/>
      <c r="T59" s="35"/>
      <c r="U59" s="35"/>
      <c r="V59" s="35"/>
      <c r="W59" s="35"/>
      <c r="X59" s="35"/>
      <c r="Y59" s="35"/>
      <c r="Z59" s="35"/>
      <c r="AA59" s="23"/>
    </row>
    <row r="60" spans="1:27" s="24" customFormat="1" ht="10.5" x14ac:dyDescent="0.15">
      <c r="A60" s="20"/>
      <c r="B60" s="21"/>
      <c r="C60" s="30" t="s">
        <v>228</v>
      </c>
      <c r="D60" s="22"/>
      <c r="E60" s="22"/>
      <c r="F60" s="22"/>
      <c r="G60" s="35"/>
      <c r="H60" s="35"/>
      <c r="I60" s="35"/>
      <c r="J60" s="35"/>
      <c r="K60" s="35"/>
      <c r="L60" s="35"/>
      <c r="M60" s="35"/>
      <c r="N60" s="35"/>
      <c r="O60" s="35"/>
      <c r="P60" s="35"/>
      <c r="Q60" s="35"/>
      <c r="R60" s="35"/>
      <c r="S60" s="35"/>
      <c r="T60" s="35"/>
      <c r="U60" s="35"/>
      <c r="V60" s="35"/>
      <c r="W60" s="35"/>
      <c r="X60" s="35"/>
      <c r="Y60" s="35"/>
      <c r="Z60" s="35"/>
      <c r="AA60" s="23"/>
    </row>
    <row r="61" spans="1:27" s="24" customFormat="1" ht="10.5" x14ac:dyDescent="0.15">
      <c r="A61" s="20">
        <v>28</v>
      </c>
      <c r="B61" s="21"/>
      <c r="C61" s="22"/>
      <c r="D61" s="22"/>
      <c r="E61" s="22"/>
      <c r="F61" s="22"/>
      <c r="G61" s="35"/>
      <c r="H61" s="35"/>
      <c r="I61" s="35"/>
      <c r="J61" s="35"/>
      <c r="K61" s="35"/>
      <c r="L61" s="35"/>
      <c r="M61" s="35"/>
      <c r="N61" s="35"/>
      <c r="O61" s="35"/>
      <c r="P61" s="35"/>
      <c r="Q61" s="35"/>
      <c r="R61" s="35"/>
      <c r="S61" s="35"/>
      <c r="T61" s="35"/>
      <c r="U61" s="35"/>
      <c r="V61" s="35"/>
      <c r="W61" s="35"/>
      <c r="X61" s="35"/>
      <c r="Y61" s="35"/>
      <c r="Z61" s="35"/>
      <c r="AA61" s="23"/>
    </row>
    <row r="62" spans="1:27" s="24" customFormat="1" ht="10.5" x14ac:dyDescent="0.15">
      <c r="A62" s="20"/>
      <c r="B62" s="21"/>
      <c r="C62" s="30" t="s">
        <v>228</v>
      </c>
      <c r="D62" s="22"/>
      <c r="E62" s="22"/>
      <c r="F62" s="22"/>
      <c r="G62" s="35"/>
      <c r="H62" s="35"/>
      <c r="I62" s="35"/>
      <c r="J62" s="35"/>
      <c r="K62" s="35"/>
      <c r="L62" s="35"/>
      <c r="M62" s="35"/>
      <c r="N62" s="35"/>
      <c r="O62" s="35"/>
      <c r="P62" s="35"/>
      <c r="Q62" s="35"/>
      <c r="R62" s="35"/>
      <c r="S62" s="35"/>
      <c r="T62" s="35"/>
      <c r="U62" s="35"/>
      <c r="V62" s="35"/>
      <c r="W62" s="35"/>
      <c r="X62" s="35"/>
      <c r="Y62" s="35"/>
      <c r="Z62" s="35"/>
      <c r="AA62" s="23"/>
    </row>
    <row r="63" spans="1:27" s="24" customFormat="1" ht="10.5" x14ac:dyDescent="0.15">
      <c r="A63" s="20">
        <v>29</v>
      </c>
      <c r="B63" s="21"/>
      <c r="C63" s="22"/>
      <c r="D63" s="22"/>
      <c r="E63" s="22"/>
      <c r="F63" s="22"/>
      <c r="G63" s="35"/>
      <c r="H63" s="35"/>
      <c r="I63" s="35"/>
      <c r="J63" s="35"/>
      <c r="K63" s="35"/>
      <c r="L63" s="35"/>
      <c r="M63" s="35"/>
      <c r="N63" s="35"/>
      <c r="O63" s="35"/>
      <c r="P63" s="35"/>
      <c r="Q63" s="35"/>
      <c r="R63" s="35"/>
      <c r="S63" s="35"/>
      <c r="T63" s="35"/>
      <c r="U63" s="35"/>
      <c r="V63" s="35"/>
      <c r="W63" s="35"/>
      <c r="X63" s="35"/>
      <c r="Y63" s="35"/>
      <c r="Z63" s="35"/>
      <c r="AA63" s="23"/>
    </row>
    <row r="64" spans="1:27" s="24" customFormat="1" ht="10.5" x14ac:dyDescent="0.15">
      <c r="A64" s="20"/>
      <c r="B64" s="21"/>
      <c r="C64" s="30" t="s">
        <v>228</v>
      </c>
      <c r="D64" s="22"/>
      <c r="E64" s="22"/>
      <c r="F64" s="22"/>
      <c r="G64" s="35"/>
      <c r="H64" s="35"/>
      <c r="I64" s="35"/>
      <c r="J64" s="35"/>
      <c r="K64" s="35"/>
      <c r="L64" s="35"/>
      <c r="M64" s="35"/>
      <c r="N64" s="35"/>
      <c r="O64" s="35"/>
      <c r="P64" s="35"/>
      <c r="Q64" s="35"/>
      <c r="R64" s="35"/>
      <c r="S64" s="35"/>
      <c r="T64" s="35"/>
      <c r="U64" s="35"/>
      <c r="V64" s="35"/>
      <c r="W64" s="35"/>
      <c r="X64" s="35"/>
      <c r="Y64" s="35"/>
      <c r="Z64" s="35"/>
      <c r="AA64" s="23"/>
    </row>
    <row r="65" spans="1:27" s="24" customFormat="1" ht="10.5" x14ac:dyDescent="0.15">
      <c r="A65" s="20">
        <v>30</v>
      </c>
      <c r="B65" s="21"/>
      <c r="C65" s="22"/>
      <c r="D65" s="22"/>
      <c r="E65" s="22"/>
      <c r="F65" s="22"/>
      <c r="G65" s="35"/>
      <c r="H65" s="35"/>
      <c r="I65" s="35"/>
      <c r="J65" s="35"/>
      <c r="K65" s="35"/>
      <c r="L65" s="35"/>
      <c r="M65" s="35"/>
      <c r="N65" s="35"/>
      <c r="O65" s="35"/>
      <c r="P65" s="35"/>
      <c r="Q65" s="35"/>
      <c r="R65" s="35"/>
      <c r="S65" s="35"/>
      <c r="T65" s="35"/>
      <c r="U65" s="35"/>
      <c r="V65" s="35"/>
      <c r="W65" s="35"/>
      <c r="X65" s="35"/>
      <c r="Y65" s="35"/>
      <c r="Z65" s="35"/>
      <c r="AA65" s="23"/>
    </row>
    <row r="66" spans="1:27" s="24" customFormat="1" ht="10.5" x14ac:dyDescent="0.15">
      <c r="A66" s="26"/>
      <c r="B66" s="27"/>
      <c r="C66" s="31" t="s">
        <v>228</v>
      </c>
      <c r="D66" s="28"/>
      <c r="E66" s="28"/>
      <c r="F66" s="28"/>
      <c r="G66" s="36"/>
      <c r="H66" s="36"/>
      <c r="I66" s="36"/>
      <c r="J66" s="36"/>
      <c r="K66" s="36"/>
      <c r="L66" s="36"/>
      <c r="M66" s="36"/>
      <c r="N66" s="36"/>
      <c r="O66" s="36"/>
      <c r="P66" s="36"/>
      <c r="Q66" s="36"/>
      <c r="R66" s="36"/>
      <c r="S66" s="36"/>
      <c r="T66" s="36"/>
      <c r="U66" s="36"/>
      <c r="V66" s="36"/>
      <c r="W66" s="36"/>
      <c r="X66" s="36"/>
      <c r="Y66" s="36"/>
      <c r="Z66" s="36"/>
      <c r="AA66" s="29"/>
    </row>
    <row r="67" spans="1:27" x14ac:dyDescent="0.2">
      <c r="F67" s="32" t="s">
        <v>229</v>
      </c>
      <c r="G67" s="33">
        <f>SUM(G7,G9,G11,G13,G15,G17,G19,G21,G23,G25,G27,G29,G31,G33,G35,G37,G39,G41,G43,G45,G47,G49,G51,G53,G55,G57,G59,G61,G63,G65)</f>
        <v>0</v>
      </c>
      <c r="H67" s="33">
        <f t="shared" ref="H67:V67" si="0">SUM(H7,H9,H11,H13,H15,H17,H19,H21,H23,H25,H27,H29,H31,H33,H35,H37,H39,H41,H43,H45,H47,H49,H51,H53,H55,H57,H59,H61,H63,H65)</f>
        <v>0</v>
      </c>
      <c r="I67" s="33">
        <f t="shared" si="0"/>
        <v>0</v>
      </c>
      <c r="J67" s="33">
        <f t="shared" si="0"/>
        <v>0</v>
      </c>
      <c r="K67" s="33">
        <f t="shared" si="0"/>
        <v>0</v>
      </c>
      <c r="L67" s="33">
        <f t="shared" si="0"/>
        <v>0</v>
      </c>
      <c r="M67" s="33">
        <f t="shared" si="0"/>
        <v>0</v>
      </c>
      <c r="N67" s="33">
        <f t="shared" si="0"/>
        <v>0</v>
      </c>
      <c r="O67" s="33">
        <f t="shared" si="0"/>
        <v>0</v>
      </c>
      <c r="P67" s="33">
        <f t="shared" si="0"/>
        <v>0</v>
      </c>
      <c r="Q67" s="33">
        <f t="shared" si="0"/>
        <v>0</v>
      </c>
      <c r="R67" s="33">
        <f t="shared" si="0"/>
        <v>0</v>
      </c>
      <c r="S67" s="33">
        <f t="shared" si="0"/>
        <v>0</v>
      </c>
      <c r="T67" s="33">
        <f t="shared" si="0"/>
        <v>0</v>
      </c>
      <c r="U67" s="33">
        <f t="shared" si="0"/>
        <v>0</v>
      </c>
      <c r="V67" s="33">
        <f t="shared" si="0"/>
        <v>0</v>
      </c>
      <c r="W67" s="33">
        <f t="shared" ref="W67:Z67" si="1">SUM(W7,W9,W11,W13,W15,W17,W19,W21,W23,W25,W27,W29,W31,W33,W35,W37,W39,W41,W43,W45,W47,W49,W51,W53,W55,W57,W59,W61,W63,W65)</f>
        <v>0</v>
      </c>
      <c r="X67" s="33">
        <f t="shared" si="1"/>
        <v>0</v>
      </c>
      <c r="Y67" s="33">
        <f t="shared" si="1"/>
        <v>0</v>
      </c>
      <c r="Z67" s="33">
        <f t="shared" si="1"/>
        <v>0</v>
      </c>
      <c r="AA67" s="33">
        <f>SUM(G67:Y67)</f>
        <v>0</v>
      </c>
    </row>
    <row r="68" spans="1:27" x14ac:dyDescent="0.2">
      <c r="F68" s="32" t="s">
        <v>230</v>
      </c>
      <c r="G68" s="33">
        <f>COUNT(G7,G9,G11,G13,G15,G17,G19,G21,G23,G25,G27,G29,G31,G33,G35,G37,G39,G41,G43,G45,G47,G49,G51,G53,G55,G57,G59,G61,G63,G65)</f>
        <v>0</v>
      </c>
      <c r="H68" s="33">
        <f t="shared" ref="H68:V68" si="2">COUNT(H7,H9,H11,H13,H15,H17,H19,H21,H23,H25,H27,H29,H31,H33,H35,H37,H39,H41,H43,H45,H47,H49,H51,H53,H55,H57,H59,H61,H63,H65)</f>
        <v>0</v>
      </c>
      <c r="I68" s="33">
        <f t="shared" si="2"/>
        <v>0</v>
      </c>
      <c r="J68" s="33">
        <f t="shared" si="2"/>
        <v>0</v>
      </c>
      <c r="K68" s="33">
        <f t="shared" si="2"/>
        <v>0</v>
      </c>
      <c r="L68" s="33">
        <f t="shared" si="2"/>
        <v>0</v>
      </c>
      <c r="M68" s="33">
        <f t="shared" si="2"/>
        <v>0</v>
      </c>
      <c r="N68" s="33">
        <f t="shared" si="2"/>
        <v>0</v>
      </c>
      <c r="O68" s="33">
        <f t="shared" si="2"/>
        <v>0</v>
      </c>
      <c r="P68" s="33">
        <f t="shared" si="2"/>
        <v>0</v>
      </c>
      <c r="Q68" s="33">
        <f t="shared" si="2"/>
        <v>0</v>
      </c>
      <c r="R68" s="33">
        <f t="shared" si="2"/>
        <v>0</v>
      </c>
      <c r="S68" s="33">
        <f t="shared" si="2"/>
        <v>0</v>
      </c>
      <c r="T68" s="33">
        <f t="shared" si="2"/>
        <v>0</v>
      </c>
      <c r="U68" s="33">
        <f t="shared" si="2"/>
        <v>0</v>
      </c>
      <c r="V68" s="33">
        <f t="shared" si="2"/>
        <v>0</v>
      </c>
      <c r="W68" s="33">
        <f t="shared" ref="W68:Z68" si="3">COUNT(W7,W9,W11,W13,W15,W17,W19,W21,W23,W25,W27,W29,W31,W33,W35,W37,W39,W41,W43,W45,W47,W49,W51,W53,W55,W57,W59,W61,W63,W65)</f>
        <v>0</v>
      </c>
      <c r="X68" s="33">
        <f t="shared" si="3"/>
        <v>0</v>
      </c>
      <c r="Y68" s="33">
        <f t="shared" si="3"/>
        <v>0</v>
      </c>
      <c r="Z68" s="33">
        <f t="shared" si="3"/>
        <v>0</v>
      </c>
      <c r="AA68" s="33">
        <f>SUM(G68:Y68)</f>
        <v>0</v>
      </c>
    </row>
    <row r="69" spans="1:27" x14ac:dyDescent="0.2">
      <c r="F69" s="32" t="s">
        <v>46</v>
      </c>
      <c r="G69" s="34" t="e">
        <f>G67/G68</f>
        <v>#DIV/0!</v>
      </c>
      <c r="H69" s="34" t="e">
        <f t="shared" ref="H69:V69" si="4">H67/H68</f>
        <v>#DIV/0!</v>
      </c>
      <c r="I69" s="34" t="e">
        <f t="shared" si="4"/>
        <v>#DIV/0!</v>
      </c>
      <c r="J69" s="34" t="e">
        <f t="shared" si="4"/>
        <v>#DIV/0!</v>
      </c>
      <c r="K69" s="34" t="e">
        <f t="shared" si="4"/>
        <v>#DIV/0!</v>
      </c>
      <c r="L69" s="34" t="e">
        <f t="shared" si="4"/>
        <v>#DIV/0!</v>
      </c>
      <c r="M69" s="34" t="e">
        <f t="shared" si="4"/>
        <v>#DIV/0!</v>
      </c>
      <c r="N69" s="34" t="e">
        <f t="shared" si="4"/>
        <v>#DIV/0!</v>
      </c>
      <c r="O69" s="34" t="e">
        <f t="shared" si="4"/>
        <v>#DIV/0!</v>
      </c>
      <c r="P69" s="34" t="e">
        <f t="shared" si="4"/>
        <v>#DIV/0!</v>
      </c>
      <c r="Q69" s="34" t="e">
        <f t="shared" si="4"/>
        <v>#DIV/0!</v>
      </c>
      <c r="R69" s="34" t="e">
        <f t="shared" si="4"/>
        <v>#DIV/0!</v>
      </c>
      <c r="S69" s="34" t="e">
        <f t="shared" si="4"/>
        <v>#DIV/0!</v>
      </c>
      <c r="T69" s="34" t="e">
        <f t="shared" si="4"/>
        <v>#DIV/0!</v>
      </c>
      <c r="U69" s="34" t="e">
        <f t="shared" si="4"/>
        <v>#DIV/0!</v>
      </c>
      <c r="V69" s="34" t="e">
        <f t="shared" si="4"/>
        <v>#DIV/0!</v>
      </c>
      <c r="W69" s="34" t="e">
        <f t="shared" ref="W69:Z69" si="5">W67/W68</f>
        <v>#DIV/0!</v>
      </c>
      <c r="X69" s="34" t="e">
        <f t="shared" si="5"/>
        <v>#DIV/0!</v>
      </c>
      <c r="Y69" s="34" t="e">
        <f t="shared" si="5"/>
        <v>#DIV/0!</v>
      </c>
      <c r="Z69" s="34" t="e">
        <f t="shared" si="5"/>
        <v>#DIV/0!</v>
      </c>
      <c r="AA69" s="34" t="e">
        <f>AA67/AA68</f>
        <v>#DIV/0!</v>
      </c>
    </row>
  </sheetData>
  <mergeCells count="8">
    <mergeCell ref="G5:L5"/>
    <mergeCell ref="M5:R5"/>
    <mergeCell ref="A1:C1"/>
    <mergeCell ref="D1:Y1"/>
    <mergeCell ref="A3:C3"/>
    <mergeCell ref="D3:O3"/>
    <mergeCell ref="P3:S3"/>
    <mergeCell ref="T3:Y3"/>
  </mergeCells>
  <printOptions horizontalCentered="1"/>
  <pageMargins left="0" right="0" top="1.5" bottom="1" header="0.25" footer="0.25"/>
  <pageSetup orientation="landscape" r:id="rId1"/>
  <headerFooter>
    <oddHeader>&amp;C&amp;"Arial,Bold"
Delegation Oversight Annual Audit Tool 2020 &amp;A
Credentialing and Recredentialing&amp;R&amp;"Times New Roman,Regular"&amp;10Attachment 25  - Credentialing DOA Audit Tool</oddHeader>
    <oddFooter>&amp;L&amp;"Arial,Regular"&amp;10
&amp;A&amp;C&amp;"Arial,Regular"&amp;10&amp;P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9279E2201E3E498517836E9D64AA54" ma:contentTypeVersion="12" ma:contentTypeDescription="Create a new document." ma:contentTypeScope="" ma:versionID="3fe4164c2bdcab8984278643df909998">
  <xsd:schema xmlns:xsd="http://www.w3.org/2001/XMLSchema" xmlns:xs="http://www.w3.org/2001/XMLSchema" xmlns:p="http://schemas.microsoft.com/office/2006/metadata/properties" xmlns:ns2="bfa50e8d-32ca-44c1-ad20-784ed1d78d2d" xmlns:ns3="190d4737-09f4-47c3-bf7c-cf21519e4370" targetNamespace="http://schemas.microsoft.com/office/2006/metadata/properties" ma:root="true" ma:fieldsID="06fdd5331ed4a3af24c5956680184ccd" ns2:_="" ns3:_="">
    <xsd:import namespace="bfa50e8d-32ca-44c1-ad20-784ed1d78d2d"/>
    <xsd:import namespace="190d4737-09f4-47c3-bf7c-cf21519e43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a50e8d-32ca-44c1-ad20-784ed1d78d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ff41d99-88b5-42a3-afcf-f2e83a522cf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d4737-09f4-47c3-bf7c-cf21519e437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ffbe33e3-41aa-49d2-82ee-107a142b3086}" ma:internalName="TaxCatchAll" ma:showField="CatchAllData" ma:web="190d4737-09f4-47c3-bf7c-cf21519e437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fa50e8d-32ca-44c1-ad20-784ed1d78d2d">
      <Terms xmlns="http://schemas.microsoft.com/office/infopath/2007/PartnerControls"/>
    </lcf76f155ced4ddcb4097134ff3c332f>
    <TaxCatchAll xmlns="190d4737-09f4-47c3-bf7c-cf21519e4370" xsi:nil="true"/>
  </documentManagement>
</p:properties>
</file>

<file path=customXml/itemProps1.xml><?xml version="1.0" encoding="utf-8"?>
<ds:datastoreItem xmlns:ds="http://schemas.openxmlformats.org/officeDocument/2006/customXml" ds:itemID="{F29B4783-574D-44D5-BFC8-44AB0AF59952}"/>
</file>

<file path=customXml/itemProps2.xml><?xml version="1.0" encoding="utf-8"?>
<ds:datastoreItem xmlns:ds="http://schemas.openxmlformats.org/officeDocument/2006/customXml" ds:itemID="{19022DF5-971E-47A7-BDF4-CD0E28136322}"/>
</file>

<file path=customXml/itemProps3.xml><?xml version="1.0" encoding="utf-8"?>
<ds:datastoreItem xmlns:ds="http://schemas.openxmlformats.org/officeDocument/2006/customXml" ds:itemID="{228DF6B7-5D18-41BF-9C31-301F928090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2020 Audit Tool</vt:lpstr>
      <vt:lpstr>Documentation</vt:lpstr>
      <vt:lpstr>CREDENTIALING FILE AUDIT TOOL</vt:lpstr>
      <vt:lpstr>RECREDENTIALING FILE AUDIT TOOL</vt:lpstr>
      <vt:lpstr>HDO FILE AUDIT TOOL</vt:lpstr>
      <vt:lpstr>HDO FILE AUDIT TOOL (CMS)</vt:lpstr>
      <vt:lpstr>Documentation!Print_Area</vt:lpstr>
      <vt:lpstr>'2020 Audit Tool'!Print_Titles</vt:lpstr>
      <vt:lpstr>'CREDENTIALING FILE AUDIT TOOL'!Print_Titles</vt:lpstr>
      <vt:lpstr>Documentation!Print_Titles</vt:lpstr>
      <vt:lpstr>'HDO FILE AUDIT TOOL'!Print_Titles</vt:lpstr>
      <vt:lpstr>'HDO FILE AUDIT TOOL (CMS)'!Print_Titles</vt:lpstr>
      <vt:lpstr>'RECREDENTIALING FILE AUDIT TOOL'!Print_Titles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i3654</dc:creator>
  <cp:lastModifiedBy>Tiffany Toral</cp:lastModifiedBy>
  <cp:lastPrinted>2019-05-31T22:06:51Z</cp:lastPrinted>
  <dcterms:created xsi:type="dcterms:W3CDTF">2015-08-25T18:01:48Z</dcterms:created>
  <dcterms:modified xsi:type="dcterms:W3CDTF">2019-07-22T22:22:31Z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0x0101006A9279E2201E3E498517836E9D64AA54</vt:lpwstr>
  </property>
</Properties>
</file>